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935" windowHeight="9660"/>
  </bookViews>
  <sheets>
    <sheet name="Sheet2" sheetId="1" r:id="rId1"/>
  </sheets>
  <externalReferences>
    <externalReference r:id="rId2"/>
  </externalReferences>
  <definedNames>
    <definedName name="_xlnm.Print_Titles" localSheetId="0">Sheet2!$7:$9</definedName>
  </definedNames>
  <calcPr calcId="124519"/>
</workbook>
</file>

<file path=xl/calcChain.xml><?xml version="1.0" encoding="utf-8"?>
<calcChain xmlns="http://schemas.openxmlformats.org/spreadsheetml/2006/main">
  <c r="F115" i="1"/>
  <c r="J99"/>
  <c r="J98"/>
  <c r="J97"/>
  <c r="J96"/>
  <c r="K97" s="1"/>
  <c r="J88"/>
  <c r="J89" s="1"/>
  <c r="C83"/>
  <c r="D85" s="1"/>
  <c r="D80"/>
  <c r="C76"/>
  <c r="D67"/>
  <c r="D64"/>
  <c r="D57"/>
  <c r="D50"/>
  <c r="H42"/>
  <c r="D42"/>
  <c r="H39"/>
  <c r="H35"/>
  <c r="H31"/>
  <c r="G26"/>
  <c r="G25"/>
  <c r="G24"/>
  <c r="G23"/>
  <c r="H26" s="1"/>
  <c r="H59" s="1"/>
  <c r="H60" s="1"/>
  <c r="H88" s="1"/>
  <c r="J135" s="1"/>
  <c r="D21"/>
  <c r="D19"/>
  <c r="D16"/>
  <c r="D13"/>
  <c r="D59" s="1"/>
  <c r="D60" s="1"/>
  <c r="D88" s="1"/>
  <c r="F89" l="1"/>
  <c r="J138"/>
</calcChain>
</file>

<file path=xl/sharedStrings.xml><?xml version="1.0" encoding="utf-8"?>
<sst xmlns="http://schemas.openxmlformats.org/spreadsheetml/2006/main" count="124" uniqueCount="89">
  <si>
    <t>Development Research Communication and Services Centre</t>
  </si>
  <si>
    <t xml:space="preserve">Regd. Office : 18B, Gariahat Road,(S), Kol-31, </t>
  </si>
  <si>
    <t>Project Office: 58A, Dharmotala Road, Bosepukur, Kol- 42</t>
  </si>
  <si>
    <t>Receipts &amp; Payments Account  (Consolidated)</t>
  </si>
  <si>
    <t xml:space="preserve"> For the period 01.04.2013 - 31.03.2014</t>
  </si>
  <si>
    <t>Receipts</t>
  </si>
  <si>
    <t>Amount</t>
  </si>
  <si>
    <t>Payments</t>
  </si>
  <si>
    <t>(Rs.)</t>
  </si>
  <si>
    <t>To</t>
  </si>
  <si>
    <t>Opening Balance</t>
  </si>
  <si>
    <t>By</t>
  </si>
  <si>
    <t>Expenses during this year</t>
  </si>
  <si>
    <t>Cash in Hand (as certified)</t>
  </si>
  <si>
    <t>FCRA A/C</t>
  </si>
  <si>
    <t>Food &amp; Livelihood Security through NRM</t>
  </si>
  <si>
    <t>Local</t>
  </si>
  <si>
    <t>Cash at Bank</t>
  </si>
  <si>
    <t>Capacity Enhancement of local entrepreneures</t>
  </si>
  <si>
    <t>General Fund - Domestic</t>
  </si>
  <si>
    <t>Right Based Programme &amp; Advocacy</t>
  </si>
  <si>
    <t>Fixed Deposit with Axis Bank Ltd</t>
  </si>
  <si>
    <t>Climate Change Adaptation &amp; Disaster Risk Reduction</t>
  </si>
  <si>
    <t>TDS (A. Y. 2012-13)</t>
  </si>
  <si>
    <t>Environment Education &amp; Child Rights programme</t>
  </si>
  <si>
    <t>TDS (A. Y. 2013-14)</t>
  </si>
  <si>
    <t>Other Expenditure</t>
  </si>
  <si>
    <t>DRCSC Social Security Fund</t>
  </si>
  <si>
    <t>Partners' Programme Agreement</t>
  </si>
  <si>
    <t>Development Fund</t>
  </si>
  <si>
    <t>Capacity enhancement of backward community for accessing rights &amp;</t>
  </si>
  <si>
    <t>General Fund</t>
  </si>
  <si>
    <t>entitlements in 4 districts of west Bengal</t>
  </si>
  <si>
    <t>Training Centre Expenditure (Jhargram &amp; Bolpur)</t>
  </si>
  <si>
    <t>Sustainable Resource Conservation &amp; Nutrition Security for Rural Household</t>
  </si>
  <si>
    <t>Promotion of Natural Resource Management based Sustainable Living</t>
  </si>
  <si>
    <t>Closing Balance</t>
  </si>
  <si>
    <t>for Backward Communities Purulia in West Bengal</t>
  </si>
  <si>
    <t>Green Panchayet for Sustainable Development - Pilot Phase</t>
  </si>
  <si>
    <t>Sustainable Integrated Farming Systems</t>
  </si>
  <si>
    <t>Organizing Landless Communities…… Tea Garden/Jalpaiguri</t>
  </si>
  <si>
    <t xml:space="preserve">Sustainable Resource Conservation and Nutrition Security for </t>
  </si>
  <si>
    <t>Rural Household (Local)</t>
  </si>
  <si>
    <t xml:space="preserve">FCRA A/C </t>
  </si>
  <si>
    <t>Conservation of Vegetable Crop Genetic Resource by Establishing Seed Conservation</t>
  </si>
  <si>
    <t>Centre &amp; Popularization through Seed Exchange among Women Farmer's Group</t>
  </si>
  <si>
    <t>in West Bengal (Phase III)</t>
  </si>
  <si>
    <t>Fixed Deposit</t>
  </si>
  <si>
    <t>Sustainable Technology transfer to Enhance Productivity for Ultra Poor (STEP UP)</t>
  </si>
  <si>
    <t xml:space="preserve">Food Security Project in Indraprastha </t>
  </si>
  <si>
    <t>Development of Watersheds out of fund form NREGA</t>
  </si>
  <si>
    <t>Food Sovereignty through Community Empowerment in Bissam cuttack Block</t>
  </si>
  <si>
    <t xml:space="preserve">  "</t>
  </si>
  <si>
    <t>of Rayagada District in Orissa</t>
  </si>
  <si>
    <t>TDS  (A.Y.2014-15)</t>
  </si>
  <si>
    <t>Vocational Education &amp; Training for Inclusive growth for Tribal Communities</t>
  </si>
  <si>
    <t xml:space="preserve">Project Advance </t>
  </si>
  <si>
    <t>in East Indian States of Jharkhand, West Bengal &amp; Orissa  (VET)</t>
  </si>
  <si>
    <t>Transferred from Swadhina for VET project</t>
  </si>
  <si>
    <t>Deposit for Bank A/c at SBI, Pathar Pratima</t>
  </si>
  <si>
    <t>Community College for Ecopreneurs in West Bengal, India</t>
  </si>
  <si>
    <t>Creating Small Scale Marketing Unit..</t>
  </si>
  <si>
    <t>Pilot Project for Technology Transfer, Credit Counseling &amp; Market Advocacy</t>
  </si>
  <si>
    <t>Through Farmers Clubs</t>
  </si>
  <si>
    <t>Collective Action to Reduce Climate Disaster Risks &amp; Enhancing Resilience of the</t>
  </si>
  <si>
    <t>Vulnerable Coastal Communities around the Sundarbans in Bangladesh  &amp; India</t>
  </si>
  <si>
    <t>Gender &amp; State Climate Change Action Plans in India : Research &amp; Policies</t>
  </si>
  <si>
    <t>to enable poor women &amp; rural communities adapt to climate change</t>
  </si>
  <si>
    <t xml:space="preserve">  " </t>
  </si>
  <si>
    <t>Balance c/d</t>
  </si>
  <si>
    <t xml:space="preserve">To </t>
  </si>
  <si>
    <t>Balance b/d</t>
  </si>
  <si>
    <t>National Bio-Diversity Campaign</t>
  </si>
  <si>
    <t>Fight Hunger First Initiative</t>
  </si>
  <si>
    <t xml:space="preserve">Street to School : Preparing street children for a life with dignity </t>
  </si>
  <si>
    <t>Other receipts</t>
  </si>
  <si>
    <t>Journal on Sustainable Agriculture &amp; Sustainable Development</t>
  </si>
  <si>
    <t>Welthungerhilfe, Germany Reimbrusement of expensesfor various workshops</t>
  </si>
  <si>
    <t>Alternative Futures for Gender &amp; State Action Plan on climate Change</t>
  </si>
  <si>
    <t>Save The Children Vietnam for Exposure Visit</t>
  </si>
  <si>
    <t>Recovery of expenses from various projects</t>
  </si>
  <si>
    <t>Subscription for Journals</t>
  </si>
  <si>
    <t>General Fund Domestic</t>
  </si>
  <si>
    <t>Contribution received from Staff for DRCSC Social Sercurity Fund</t>
  </si>
  <si>
    <t>Donation received  for DRCSC Social Security Fund</t>
  </si>
  <si>
    <t>Local Contribution (Bolpur Training Centre)</t>
  </si>
  <si>
    <t>Local Contribution (Jhargram Training Centre)</t>
  </si>
  <si>
    <t>Interest Received</t>
  </si>
  <si>
    <t xml:space="preserve">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</si>
</sst>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9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9">
    <xf numFmtId="0" fontId="0" fillId="0" borderId="0" xfId="0"/>
    <xf numFmtId="0" fontId="3" fillId="0" borderId="0" xfId="0" applyFont="1" applyFill="1"/>
    <xf numFmtId="43" fontId="3" fillId="0" borderId="0" xfId="2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3" fontId="4" fillId="0" borderId="1" xfId="2" applyFont="1" applyFill="1" applyBorder="1" applyAlignment="1">
      <alignment horizontal="center"/>
    </xf>
    <xf numFmtId="43" fontId="4" fillId="0" borderId="3" xfId="2" applyFont="1" applyFill="1" applyBorder="1" applyAlignment="1">
      <alignment horizontal="center"/>
    </xf>
    <xf numFmtId="0" fontId="3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43" fontId="4" fillId="0" borderId="4" xfId="2" applyFont="1" applyFill="1" applyBorder="1" applyAlignment="1">
      <alignment horizontal="center"/>
    </xf>
    <xf numFmtId="0" fontId="3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43" fontId="3" fillId="0" borderId="8" xfId="2" applyFont="1" applyFill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3" fontId="3" fillId="0" borderId="1" xfId="2" applyFont="1" applyFill="1" applyBorder="1"/>
    <xf numFmtId="43" fontId="3" fillId="0" borderId="3" xfId="2" applyFont="1" applyFill="1" applyBorder="1"/>
    <xf numFmtId="0" fontId="5" fillId="0" borderId="3" xfId="0" applyFont="1" applyFill="1" applyBorder="1"/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43" fontId="3" fillId="0" borderId="7" xfId="2" applyFont="1" applyFill="1" applyBorder="1"/>
    <xf numFmtId="2" fontId="3" fillId="0" borderId="0" xfId="0" applyNumberFormat="1" applyFont="1" applyFill="1" applyBorder="1"/>
    <xf numFmtId="43" fontId="3" fillId="0" borderId="7" xfId="2" applyFont="1" applyFill="1" applyBorder="1" applyAlignment="1">
      <alignment horizontal="right"/>
    </xf>
    <xf numFmtId="0" fontId="6" fillId="0" borderId="8" xfId="0" applyFont="1" applyBorder="1"/>
    <xf numFmtId="43" fontId="3" fillId="0" borderId="4" xfId="2" applyFont="1" applyFill="1" applyBorder="1"/>
    <xf numFmtId="2" fontId="4" fillId="0" borderId="0" xfId="0" applyNumberFormat="1" applyFont="1" applyFill="1" applyBorder="1"/>
    <xf numFmtId="0" fontId="0" fillId="0" borderId="7" xfId="0" applyFill="1" applyBorder="1"/>
    <xf numFmtId="43" fontId="0" fillId="0" borderId="8" xfId="1" applyFont="1" applyFill="1" applyBorder="1"/>
    <xf numFmtId="43" fontId="3" fillId="0" borderId="8" xfId="1" applyFont="1" applyFill="1" applyBorder="1"/>
    <xf numFmtId="43" fontId="6" fillId="0" borderId="4" xfId="1" applyFont="1" applyFill="1" applyBorder="1"/>
    <xf numFmtId="0" fontId="4" fillId="0" borderId="7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10" xfId="0" applyFont="1" applyFill="1" applyBorder="1"/>
    <xf numFmtId="0" fontId="8" fillId="0" borderId="0" xfId="0" applyFont="1"/>
    <xf numFmtId="43" fontId="3" fillId="0" borderId="7" xfId="3" applyFont="1" applyFill="1" applyBorder="1"/>
    <xf numFmtId="43" fontId="3" fillId="0" borderId="8" xfId="3" applyFont="1" applyFill="1" applyBorder="1"/>
    <xf numFmtId="0" fontId="6" fillId="0" borderId="8" xfId="0" applyFont="1" applyFill="1" applyBorder="1"/>
    <xf numFmtId="43" fontId="0" fillId="0" borderId="6" xfId="3" applyFont="1" applyFill="1" applyBorder="1"/>
    <xf numFmtId="43" fontId="3" fillId="0" borderId="8" xfId="0" applyNumberFormat="1" applyFont="1" applyFill="1" applyBorder="1"/>
    <xf numFmtId="43" fontId="3" fillId="0" borderId="7" xfId="2" applyFont="1" applyFill="1" applyBorder="1" applyAlignment="1">
      <alignment horizontal="right" vertical="top"/>
    </xf>
    <xf numFmtId="0" fontId="8" fillId="0" borderId="8" xfId="0" applyFont="1" applyFill="1" applyBorder="1"/>
    <xf numFmtId="2" fontId="3" fillId="0" borderId="8" xfId="0" applyNumberFormat="1" applyFont="1" applyFill="1" applyBorder="1"/>
    <xf numFmtId="43" fontId="3" fillId="0" borderId="8" xfId="2" applyFont="1" applyFill="1" applyBorder="1" applyAlignment="1">
      <alignment horizontal="right"/>
    </xf>
    <xf numFmtId="43" fontId="9" fillId="0" borderId="7" xfId="2" applyFont="1" applyFill="1" applyBorder="1" applyAlignment="1">
      <alignment horizontal="right" vertical="top"/>
    </xf>
    <xf numFmtId="0" fontId="0" fillId="0" borderId="8" xfId="0" applyFill="1" applyBorder="1"/>
    <xf numFmtId="43" fontId="3" fillId="0" borderId="7" xfId="1" applyFont="1" applyFill="1" applyBorder="1"/>
    <xf numFmtId="43" fontId="4" fillId="0" borderId="7" xfId="2" applyFont="1" applyFill="1" applyBorder="1"/>
    <xf numFmtId="2" fontId="4" fillId="0" borderId="8" xfId="0" applyNumberFormat="1" applyFont="1" applyFill="1" applyBorder="1"/>
    <xf numFmtId="43" fontId="0" fillId="0" borderId="7" xfId="1" applyFont="1" applyFill="1" applyBorder="1"/>
    <xf numFmtId="43" fontId="3" fillId="0" borderId="8" xfId="1" applyFont="1" applyFill="1" applyBorder="1" applyAlignment="1"/>
    <xf numFmtId="43" fontId="3" fillId="0" borderId="4" xfId="1" applyFont="1" applyFill="1" applyBorder="1"/>
    <xf numFmtId="49" fontId="3" fillId="0" borderId="0" xfId="0" applyNumberFormat="1" applyFont="1" applyFill="1" applyBorder="1"/>
    <xf numFmtId="43" fontId="3" fillId="0" borderId="6" xfId="2" applyFont="1" applyFill="1" applyBorder="1"/>
    <xf numFmtId="43" fontId="3" fillId="0" borderId="0" xfId="2" applyFont="1" applyFill="1" applyBorder="1" applyAlignment="1">
      <alignment horizontal="right"/>
    </xf>
    <xf numFmtId="43" fontId="4" fillId="0" borderId="8" xfId="2" applyFont="1" applyFill="1" applyBorder="1"/>
    <xf numFmtId="43" fontId="3" fillId="0" borderId="0" xfId="2" applyFont="1" applyFill="1" applyBorder="1" applyAlignment="1">
      <alignment horizontal="right" vertical="top"/>
    </xf>
    <xf numFmtId="43" fontId="0" fillId="0" borderId="8" xfId="0" applyNumberFormat="1" applyFill="1" applyBorder="1"/>
    <xf numFmtId="2" fontId="6" fillId="0" borderId="8" xfId="0" applyNumberFormat="1" applyFont="1" applyFill="1" applyBorder="1"/>
    <xf numFmtId="43" fontId="6" fillId="0" borderId="8" xfId="2" applyFont="1" applyFill="1" applyBorder="1"/>
    <xf numFmtId="0" fontId="6" fillId="0" borderId="0" xfId="0" applyFont="1" applyFill="1" applyBorder="1"/>
    <xf numFmtId="4" fontId="3" fillId="0" borderId="8" xfId="0" applyNumberFormat="1" applyFont="1" applyFill="1" applyBorder="1"/>
    <xf numFmtId="43" fontId="3" fillId="0" borderId="0" xfId="0" applyNumberFormat="1" applyFont="1" applyFill="1"/>
    <xf numFmtId="43" fontId="0" fillId="0" borderId="4" xfId="3" applyFont="1" applyFill="1" applyBorder="1"/>
    <xf numFmtId="0" fontId="7" fillId="0" borderId="0" xfId="0" applyFont="1" applyFill="1" applyBorder="1"/>
    <xf numFmtId="0" fontId="3" fillId="0" borderId="10" xfId="0" applyFont="1" applyFill="1" applyBorder="1" applyAlignment="1"/>
    <xf numFmtId="0" fontId="3" fillId="0" borderId="4" xfId="0" applyFont="1" applyFill="1" applyBorder="1"/>
    <xf numFmtId="43" fontId="4" fillId="0" borderId="6" xfId="2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3" fontId="3" fillId="0" borderId="11" xfId="2" applyFont="1" applyFill="1" applyBorder="1"/>
    <xf numFmtId="39" fontId="4" fillId="0" borderId="11" xfId="2" applyNumberFormat="1" applyFont="1" applyFill="1" applyBorder="1"/>
    <xf numFmtId="0" fontId="3" fillId="0" borderId="13" xfId="0" applyFont="1" applyFill="1" applyBorder="1"/>
    <xf numFmtId="43" fontId="4" fillId="0" borderId="3" xfId="2" applyFont="1" applyFill="1" applyBorder="1"/>
    <xf numFmtId="43" fontId="4" fillId="0" borderId="1" xfId="2" applyFont="1" applyFill="1" applyBorder="1"/>
    <xf numFmtId="0" fontId="5" fillId="0" borderId="10" xfId="0" applyFont="1" applyFill="1" applyBorder="1"/>
    <xf numFmtId="0" fontId="4" fillId="0" borderId="10" xfId="0" applyFont="1" applyFill="1" applyBorder="1"/>
    <xf numFmtId="43" fontId="3" fillId="0" borderId="4" xfId="2" applyFont="1" applyFill="1" applyBorder="1" applyAlignment="1">
      <alignment horizontal="right" vertical="top"/>
    </xf>
    <xf numFmtId="0" fontId="7" fillId="0" borderId="10" xfId="0" applyFont="1" applyFill="1" applyBorder="1"/>
    <xf numFmtId="0" fontId="8" fillId="0" borderId="0" xfId="0" applyFont="1" applyFill="1" applyBorder="1"/>
    <xf numFmtId="43" fontId="6" fillId="0" borderId="7" xfId="1" applyFont="1" applyFill="1" applyBorder="1"/>
    <xf numFmtId="43" fontId="6" fillId="0" borderId="8" xfId="1" applyFont="1" applyFill="1" applyBorder="1"/>
    <xf numFmtId="43" fontId="0" fillId="0" borderId="4" xfId="1" applyFont="1" applyFill="1" applyBorder="1"/>
    <xf numFmtId="0" fontId="10" fillId="0" borderId="0" xfId="0" applyFont="1" applyFill="1" applyBorder="1"/>
    <xf numFmtId="43" fontId="4" fillId="0" borderId="9" xfId="2" applyFont="1" applyFill="1" applyBorder="1"/>
    <xf numFmtId="0" fontId="3" fillId="0" borderId="14" xfId="0" applyFont="1" applyFill="1" applyBorder="1"/>
    <xf numFmtId="43" fontId="4" fillId="0" borderId="0" xfId="2" applyFont="1" applyFill="1"/>
    <xf numFmtId="43" fontId="3" fillId="0" borderId="0" xfId="1" applyFont="1" applyFill="1"/>
    <xf numFmtId="43" fontId="4" fillId="0" borderId="0" xfId="2" applyFont="1" applyFill="1" applyBorder="1" applyAlignment="1">
      <alignment horizontal="center"/>
    </xf>
    <xf numFmtId="0" fontId="5" fillId="0" borderId="8" xfId="0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19">
    <cellStyle name="Comma" xfId="1" builtinId="3"/>
    <cellStyle name="Comma 3 10" xfId="3"/>
    <cellStyle name="Comma 3 11" xfId="4"/>
    <cellStyle name="Comma 3 12" xfId="5"/>
    <cellStyle name="Comma 3 13" xfId="6"/>
    <cellStyle name="Comma 3 14" xfId="7"/>
    <cellStyle name="Comma 3 15" xfId="8"/>
    <cellStyle name="Comma 3 16" xfId="9"/>
    <cellStyle name="Comma 3 17" xfId="10"/>
    <cellStyle name="Comma 3 18" xfId="11"/>
    <cellStyle name="Comma 3 19" xfId="12"/>
    <cellStyle name="Comma 3 2" xfId="13"/>
    <cellStyle name="Comma 3 20" xfId="14"/>
    <cellStyle name="Comma 3 21" xfId="15"/>
    <cellStyle name="Comma 3 22" xfId="16"/>
    <cellStyle name="Comma 3 23" xfId="17"/>
    <cellStyle name="Comma 3 24" xfId="18"/>
    <cellStyle name="Comma 3 25" xfId="19"/>
    <cellStyle name="Comma 3 26" xfId="20"/>
    <cellStyle name="Comma 3 27" xfId="21"/>
    <cellStyle name="Comma 3 28" xfId="22"/>
    <cellStyle name="Comma 3 29" xfId="23"/>
    <cellStyle name="Comma 3 3" xfId="24"/>
    <cellStyle name="Comma 3 30" xfId="25"/>
    <cellStyle name="Comma 3 31" xfId="26"/>
    <cellStyle name="Comma 3 32" xfId="27"/>
    <cellStyle name="Comma 3 33" xfId="28"/>
    <cellStyle name="Comma 3 34" xfId="29"/>
    <cellStyle name="Comma 3 35" xfId="30"/>
    <cellStyle name="Comma 3 36" xfId="31"/>
    <cellStyle name="Comma 3 37" xfId="32"/>
    <cellStyle name="Comma 3 38" xfId="33"/>
    <cellStyle name="Comma 3 39" xfId="34"/>
    <cellStyle name="Comma 3 4" xfId="35"/>
    <cellStyle name="Comma 3 40" xfId="36"/>
    <cellStyle name="Comma 3 41" xfId="37"/>
    <cellStyle name="Comma 3 42" xfId="38"/>
    <cellStyle name="Comma 3 43" xfId="39"/>
    <cellStyle name="Comma 3 44" xfId="40"/>
    <cellStyle name="Comma 3 45" xfId="41"/>
    <cellStyle name="Comma 3 46" xfId="42"/>
    <cellStyle name="Comma 3 47" xfId="43"/>
    <cellStyle name="Comma 3 48" xfId="44"/>
    <cellStyle name="Comma 3 49" xfId="45"/>
    <cellStyle name="Comma 3 5" xfId="46"/>
    <cellStyle name="Comma 3 50" xfId="47"/>
    <cellStyle name="Comma 3 51" xfId="48"/>
    <cellStyle name="Comma 3 52" xfId="49"/>
    <cellStyle name="Comma 3 53" xfId="50"/>
    <cellStyle name="Comma 3 54" xfId="51"/>
    <cellStyle name="Comma 3 55" xfId="52"/>
    <cellStyle name="Comma 3 56" xfId="53"/>
    <cellStyle name="Comma 3 57" xfId="54"/>
    <cellStyle name="Comma 3 58" xfId="55"/>
    <cellStyle name="Comma 3 59" xfId="56"/>
    <cellStyle name="Comma 3 6" xfId="57"/>
    <cellStyle name="Comma 3 60" xfId="58"/>
    <cellStyle name="Comma 3 61" xfId="59"/>
    <cellStyle name="Comma 3 62" xfId="60"/>
    <cellStyle name="Comma 3 63" xfId="61"/>
    <cellStyle name="Comma 3 64" xfId="62"/>
    <cellStyle name="Comma 3 65" xfId="63"/>
    <cellStyle name="Comma 3 66" xfId="64"/>
    <cellStyle name="Comma 3 67" xfId="65"/>
    <cellStyle name="Comma 3 68" xfId="66"/>
    <cellStyle name="Comma 3 69" xfId="67"/>
    <cellStyle name="Comma 3 7" xfId="68"/>
    <cellStyle name="Comma 3 70" xfId="69"/>
    <cellStyle name="Comma 3 71" xfId="70"/>
    <cellStyle name="Comma 3 72" xfId="71"/>
    <cellStyle name="Comma 3 73" xfId="72"/>
    <cellStyle name="Comma 3 74" xfId="73"/>
    <cellStyle name="Comma 3 75" xfId="74"/>
    <cellStyle name="Comma 3 76" xfId="75"/>
    <cellStyle name="Comma 3 8" xfId="76"/>
    <cellStyle name="Comma 3 9" xfId="77"/>
    <cellStyle name="Comma 78" xfId="2"/>
    <cellStyle name="Normal" xfId="0" builtinId="0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18" xfId="86"/>
    <cellStyle name="Normal 2 19" xfId="87"/>
    <cellStyle name="Normal 2 2" xfId="88"/>
    <cellStyle name="Normal 2 20" xfId="89"/>
    <cellStyle name="Normal 2 21" xfId="90"/>
    <cellStyle name="Normal 2 22" xfId="91"/>
    <cellStyle name="Normal 2 23" xfId="92"/>
    <cellStyle name="Normal 2 24" xfId="93"/>
    <cellStyle name="Normal 2 25" xfId="94"/>
    <cellStyle name="Normal 2 26" xfId="95"/>
    <cellStyle name="Normal 2 27" xfId="96"/>
    <cellStyle name="Normal 2 28" xfId="97"/>
    <cellStyle name="Normal 2 29" xfId="98"/>
    <cellStyle name="Normal 2 3" xfId="99"/>
    <cellStyle name="Normal 2 30" xfId="100"/>
    <cellStyle name="Normal 2 31" xfId="101"/>
    <cellStyle name="Normal 2 32" xfId="102"/>
    <cellStyle name="Normal 2 33" xfId="103"/>
    <cellStyle name="Normal 2 34" xfId="104"/>
    <cellStyle name="Normal 2 35" xfId="105"/>
    <cellStyle name="Normal 2 36" xfId="106"/>
    <cellStyle name="Normal 2 37" xfId="107"/>
    <cellStyle name="Normal 2 38" xfId="108"/>
    <cellStyle name="Normal 2 39" xfId="109"/>
    <cellStyle name="Normal 2 4" xfId="110"/>
    <cellStyle name="Normal 2 40" xfId="111"/>
    <cellStyle name="Normal 2 41" xfId="112"/>
    <cellStyle name="Normal 2 42" xfId="113"/>
    <cellStyle name="Normal 2 43" xfId="114"/>
    <cellStyle name="Normal 2 44" xfId="115"/>
    <cellStyle name="Normal 2 45" xfId="116"/>
    <cellStyle name="Normal 2 46" xfId="117"/>
    <cellStyle name="Normal 2 47" xfId="118"/>
    <cellStyle name="Normal 2 48" xfId="119"/>
    <cellStyle name="Normal 2 49" xfId="120"/>
    <cellStyle name="Normal 2 5" xfId="121"/>
    <cellStyle name="Normal 2 50" xfId="122"/>
    <cellStyle name="Normal 2 51" xfId="123"/>
    <cellStyle name="Normal 2 52" xfId="124"/>
    <cellStyle name="Normal 2 53" xfId="125"/>
    <cellStyle name="Normal 2 54" xfId="126"/>
    <cellStyle name="Normal 2 55" xfId="127"/>
    <cellStyle name="Normal 2 56" xfId="128"/>
    <cellStyle name="Normal 2 57" xfId="129"/>
    <cellStyle name="Normal 2 58" xfId="130"/>
    <cellStyle name="Normal 2 59" xfId="131"/>
    <cellStyle name="Normal 2 6" xfId="132"/>
    <cellStyle name="Normal 2 60" xfId="133"/>
    <cellStyle name="Normal 2 61" xfId="134"/>
    <cellStyle name="Normal 2 62" xfId="135"/>
    <cellStyle name="Normal 2 63" xfId="136"/>
    <cellStyle name="Normal 2 64" xfId="137"/>
    <cellStyle name="Normal 2 65" xfId="138"/>
    <cellStyle name="Normal 2 66" xfId="139"/>
    <cellStyle name="Normal 2 67" xfId="140"/>
    <cellStyle name="Normal 2 7" xfId="141"/>
    <cellStyle name="Normal 2 8" xfId="142"/>
    <cellStyle name="Normal 2 9" xfId="143"/>
    <cellStyle name="Normal 3 10" xfId="144"/>
    <cellStyle name="Normal 3 11" xfId="145"/>
    <cellStyle name="Normal 3 12" xfId="146"/>
    <cellStyle name="Normal 3 13" xfId="147"/>
    <cellStyle name="Normal 3 14" xfId="148"/>
    <cellStyle name="Normal 3 15" xfId="149"/>
    <cellStyle name="Normal 3 16" xfId="150"/>
    <cellStyle name="Normal 3 17" xfId="151"/>
    <cellStyle name="Normal 3 18" xfId="152"/>
    <cellStyle name="Normal 3 19" xfId="153"/>
    <cellStyle name="Normal 3 2" xfId="154"/>
    <cellStyle name="Normal 3 20" xfId="155"/>
    <cellStyle name="Normal 3 21" xfId="156"/>
    <cellStyle name="Normal 3 22" xfId="157"/>
    <cellStyle name="Normal 3 23" xfId="158"/>
    <cellStyle name="Normal 3 24" xfId="159"/>
    <cellStyle name="Normal 3 25" xfId="160"/>
    <cellStyle name="Normal 3 26" xfId="161"/>
    <cellStyle name="Normal 3 27" xfId="162"/>
    <cellStyle name="Normal 3 28" xfId="163"/>
    <cellStyle name="Normal 3 29" xfId="164"/>
    <cellStyle name="Normal 3 3" xfId="165"/>
    <cellStyle name="Normal 3 30" xfId="166"/>
    <cellStyle name="Normal 3 31" xfId="167"/>
    <cellStyle name="Normal 3 32" xfId="168"/>
    <cellStyle name="Normal 3 33" xfId="169"/>
    <cellStyle name="Normal 3 34" xfId="170"/>
    <cellStyle name="Normal 3 35" xfId="171"/>
    <cellStyle name="Normal 3 36" xfId="172"/>
    <cellStyle name="Normal 3 37" xfId="173"/>
    <cellStyle name="Normal 3 38" xfId="174"/>
    <cellStyle name="Normal 3 39" xfId="175"/>
    <cellStyle name="Normal 3 4" xfId="176"/>
    <cellStyle name="Normal 3 40" xfId="177"/>
    <cellStyle name="Normal 3 41" xfId="178"/>
    <cellStyle name="Normal 3 42" xfId="179"/>
    <cellStyle name="Normal 3 43" xfId="180"/>
    <cellStyle name="Normal 3 44" xfId="181"/>
    <cellStyle name="Normal 3 45" xfId="182"/>
    <cellStyle name="Normal 3 46" xfId="183"/>
    <cellStyle name="Normal 3 47" xfId="184"/>
    <cellStyle name="Normal 3 48" xfId="185"/>
    <cellStyle name="Normal 3 49" xfId="186"/>
    <cellStyle name="Normal 3 5" xfId="187"/>
    <cellStyle name="Normal 3 50" xfId="188"/>
    <cellStyle name="Normal 3 51" xfId="189"/>
    <cellStyle name="Normal 3 52" xfId="190"/>
    <cellStyle name="Normal 3 53" xfId="191"/>
    <cellStyle name="Normal 3 54" xfId="192"/>
    <cellStyle name="Normal 3 55" xfId="193"/>
    <cellStyle name="Normal 3 56" xfId="194"/>
    <cellStyle name="Normal 3 57" xfId="195"/>
    <cellStyle name="Normal 3 58" xfId="196"/>
    <cellStyle name="Normal 3 59" xfId="197"/>
    <cellStyle name="Normal 3 6" xfId="198"/>
    <cellStyle name="Normal 3 60" xfId="199"/>
    <cellStyle name="Normal 3 61" xfId="200"/>
    <cellStyle name="Normal 3 62" xfId="201"/>
    <cellStyle name="Normal 3 63" xfId="202"/>
    <cellStyle name="Normal 3 64" xfId="203"/>
    <cellStyle name="Normal 3 65" xfId="204"/>
    <cellStyle name="Normal 3 66" xfId="205"/>
    <cellStyle name="Normal 3 67" xfId="206"/>
    <cellStyle name="Normal 3 68" xfId="207"/>
    <cellStyle name="Normal 3 69" xfId="208"/>
    <cellStyle name="Normal 3 7" xfId="209"/>
    <cellStyle name="Normal 3 70" xfId="210"/>
    <cellStyle name="Normal 3 71" xfId="211"/>
    <cellStyle name="Normal 3 72" xfId="212"/>
    <cellStyle name="Normal 3 73" xfId="213"/>
    <cellStyle name="Normal 3 74" xfId="214"/>
    <cellStyle name="Normal 3 75" xfId="215"/>
    <cellStyle name="Normal 3 76" xfId="216"/>
    <cellStyle name="Normal 3 8" xfId="217"/>
    <cellStyle name="Normal 3 9" xfId="2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3067050</xdr:colOff>
      <xdr:row>92</xdr:row>
      <xdr:rowOff>133349</xdr:rowOff>
    </xdr:from>
    <xdr:to>
      <xdr:col>7</xdr:col>
      <xdr:colOff>180975</xdr:colOff>
      <xdr:row>97</xdr:row>
      <xdr:rowOff>133349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48800" y="14192249"/>
          <a:ext cx="1400175" cy="771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ounts%202013-14\Receipt%20&amp;%20Payments%20Accounts%202013-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A"/>
      <sheetName val="Sus Res (Kks)"/>
      <sheetName val="Pro NRM"/>
      <sheetName val="ENREN"/>
      <sheetName val="Green Panchayet"/>
      <sheetName val="Org Landless"/>
      <sheetName val="wE-21"/>
      <sheetName val="HIV"/>
      <sheetName val="DNRM"/>
      <sheetName val="Capacity Enhancement"/>
      <sheetName val="VET"/>
      <sheetName val="Pro Eco"/>
      <sheetName val="SAS"/>
      <sheetName val="Veg Crop (III)"/>
      <sheetName val="STS (4)"/>
      <sheetName val="STS (5)"/>
      <sheetName val="CCA"/>
      <sheetName val="NETZ"/>
      <sheetName val="FHFI"/>
      <sheetName val="SIFS"/>
      <sheetName val="CC"/>
      <sheetName val="GGF"/>
      <sheetName val="GGF (2)"/>
      <sheetName val="BCAS"/>
      <sheetName val="NBD (VI)"/>
      <sheetName val="NBD(VII)"/>
      <sheetName val="Gender &amp; CC"/>
      <sheetName val="DRCSC (SS)"/>
      <sheetName val="DF"/>
      <sheetName val="Trocaire (III)"/>
      <sheetName val="Miseror"/>
      <sheetName val="GF"/>
      <sheetName val="RKVY (2)"/>
      <sheetName val="Int Biofarm"/>
      <sheetName val="DSSF"/>
      <sheetName val="Capacity.."/>
      <sheetName val="KKS(L)"/>
      <sheetName val="Nabard"/>
      <sheetName val="Journal"/>
      <sheetName val="Jhargram"/>
      <sheetName val="Bolpur"/>
      <sheetName val="R&amp;P (F)"/>
      <sheetName val="R&amp;P(G)"/>
      <sheetName val="R&amp;P (Con)"/>
      <sheetName val="R&amp;P (C)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90">
          <cell r="H190">
            <v>77067492.340000004</v>
          </cell>
        </row>
      </sheetData>
      <sheetData sheetId="42">
        <row r="36">
          <cell r="H36">
            <v>5456079.7800000003</v>
          </cell>
        </row>
        <row r="62">
          <cell r="H62">
            <v>10785899.190000001</v>
          </cell>
        </row>
      </sheetData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workbookViewId="0">
      <selection activeCell="I101" sqref="I101"/>
    </sheetView>
  </sheetViews>
  <sheetFormatPr defaultRowHeight="12"/>
  <cols>
    <col min="1" max="1" width="3.140625" style="1" customWidth="1"/>
    <col min="2" max="2" width="61.85546875" style="1" customWidth="1"/>
    <col min="3" max="3" width="13.5703125" style="2" customWidth="1"/>
    <col min="4" max="4" width="14.140625" style="2" customWidth="1"/>
    <col min="5" max="5" width="3" style="1" customWidth="1"/>
    <col min="6" max="6" width="51.140625" style="1" customWidth="1"/>
    <col min="7" max="7" width="13.140625" style="1" customWidth="1"/>
    <col min="8" max="8" width="13.85546875" style="1" customWidth="1"/>
    <col min="9" max="9" width="18" style="1" customWidth="1"/>
    <col min="10" max="10" width="14.140625" style="1" bestFit="1" customWidth="1"/>
    <col min="11" max="11" width="12.42578125" style="1" bestFit="1" customWidth="1"/>
    <col min="12" max="16384" width="9.140625" style="1"/>
  </cols>
  <sheetData>
    <row r="1" spans="1:8">
      <c r="A1" s="97" t="s">
        <v>0</v>
      </c>
      <c r="B1" s="97"/>
      <c r="C1" s="97"/>
      <c r="D1" s="97"/>
      <c r="E1" s="97"/>
      <c r="F1" s="97"/>
      <c r="G1" s="97"/>
      <c r="H1" s="97"/>
    </row>
    <row r="2" spans="1:8">
      <c r="A2" s="97" t="s">
        <v>1</v>
      </c>
      <c r="B2" s="97"/>
      <c r="C2" s="97"/>
      <c r="D2" s="97"/>
      <c r="E2" s="97"/>
      <c r="F2" s="97"/>
      <c r="G2" s="97"/>
      <c r="H2" s="97"/>
    </row>
    <row r="3" spans="1:8">
      <c r="A3" s="97" t="s">
        <v>2</v>
      </c>
      <c r="B3" s="97"/>
      <c r="C3" s="97"/>
      <c r="D3" s="97"/>
      <c r="E3" s="97"/>
      <c r="F3" s="97"/>
      <c r="G3" s="97"/>
      <c r="H3" s="97"/>
    </row>
    <row r="4" spans="1:8">
      <c r="A4" s="98" t="s">
        <v>3</v>
      </c>
      <c r="B4" s="98"/>
      <c r="C4" s="98"/>
      <c r="D4" s="98"/>
      <c r="E4" s="98"/>
      <c r="F4" s="98"/>
      <c r="G4" s="98"/>
      <c r="H4" s="98"/>
    </row>
    <row r="5" spans="1:8">
      <c r="A5" s="98" t="s">
        <v>4</v>
      </c>
      <c r="B5" s="98"/>
      <c r="C5" s="98"/>
      <c r="D5" s="98"/>
      <c r="E5" s="98"/>
      <c r="F5" s="98"/>
      <c r="G5" s="98"/>
      <c r="H5" s="98"/>
    </row>
    <row r="6" spans="1:8" s="3" customFormat="1" ht="3" customHeight="1">
      <c r="A6" s="1"/>
      <c r="B6" s="1"/>
      <c r="C6" s="2"/>
      <c r="D6" s="2"/>
      <c r="E6" s="1"/>
      <c r="F6" s="1"/>
      <c r="G6" s="1"/>
    </row>
    <row r="7" spans="1:8">
      <c r="A7" s="4"/>
      <c r="B7" s="5" t="s">
        <v>5</v>
      </c>
      <c r="C7" s="6" t="s">
        <v>6</v>
      </c>
      <c r="D7" s="7" t="s">
        <v>6</v>
      </c>
      <c r="E7" s="8"/>
      <c r="F7" s="9" t="s">
        <v>7</v>
      </c>
      <c r="G7" s="9" t="s">
        <v>6</v>
      </c>
      <c r="H7" s="9" t="s">
        <v>6</v>
      </c>
    </row>
    <row r="8" spans="1:8">
      <c r="A8" s="10"/>
      <c r="B8" s="11"/>
      <c r="C8" s="12" t="s">
        <v>8</v>
      </c>
      <c r="D8" s="12" t="s">
        <v>8</v>
      </c>
      <c r="E8" s="10"/>
      <c r="F8" s="13"/>
      <c r="G8" s="14" t="s">
        <v>8</v>
      </c>
      <c r="H8" s="15" t="s">
        <v>8</v>
      </c>
    </row>
    <row r="9" spans="1:8">
      <c r="A9" s="16"/>
      <c r="B9" s="17"/>
      <c r="C9" s="18"/>
      <c r="D9" s="18"/>
      <c r="E9" s="8"/>
      <c r="F9" s="19"/>
      <c r="G9" s="20"/>
      <c r="H9" s="20"/>
    </row>
    <row r="10" spans="1:8">
      <c r="A10" s="21" t="s">
        <v>9</v>
      </c>
      <c r="B10" s="22" t="s">
        <v>10</v>
      </c>
      <c r="C10" s="23"/>
      <c r="D10" s="24"/>
      <c r="E10" s="8" t="s">
        <v>11</v>
      </c>
      <c r="F10" s="25" t="s">
        <v>12</v>
      </c>
      <c r="G10" s="24"/>
      <c r="H10" s="24"/>
    </row>
    <row r="11" spans="1:8">
      <c r="A11" s="26"/>
      <c r="B11" s="27" t="s">
        <v>13</v>
      </c>
      <c r="C11" s="28"/>
      <c r="D11" s="18"/>
      <c r="E11" s="16"/>
      <c r="F11" s="17"/>
      <c r="G11" s="18"/>
      <c r="H11" s="18"/>
    </row>
    <row r="12" spans="1:8" ht="12.75">
      <c r="A12" s="26"/>
      <c r="B12" s="29" t="s">
        <v>14</v>
      </c>
      <c r="C12" s="30">
        <v>647.29999999999995</v>
      </c>
      <c r="D12" s="28"/>
      <c r="E12" s="16"/>
      <c r="F12" s="31" t="s">
        <v>15</v>
      </c>
      <c r="G12" s="18"/>
      <c r="H12" s="18">
        <v>30444894.179999996</v>
      </c>
    </row>
    <row r="13" spans="1:8">
      <c r="A13" s="26"/>
      <c r="B13" s="29" t="s">
        <v>16</v>
      </c>
      <c r="C13" s="32">
        <v>524.22</v>
      </c>
      <c r="D13" s="28">
        <f>SUM(C12:C13)</f>
        <v>1171.52</v>
      </c>
      <c r="E13" s="16"/>
      <c r="F13" s="17"/>
      <c r="G13" s="18"/>
      <c r="H13" s="18"/>
    </row>
    <row r="14" spans="1:8" ht="12.75">
      <c r="A14" s="26"/>
      <c r="B14" s="33" t="s">
        <v>17</v>
      </c>
      <c r="C14" s="28"/>
      <c r="D14" s="18"/>
      <c r="E14" s="16"/>
      <c r="F14" s="31" t="s">
        <v>18</v>
      </c>
      <c r="G14" s="18"/>
      <c r="H14" s="18">
        <v>5276164.92</v>
      </c>
    </row>
    <row r="15" spans="1:8" ht="12.75">
      <c r="A15" s="26"/>
      <c r="B15" s="29" t="s">
        <v>14</v>
      </c>
      <c r="C15" s="30">
        <v>13597173.76</v>
      </c>
      <c r="D15" s="18"/>
      <c r="E15" s="34"/>
      <c r="F15" s="17"/>
      <c r="G15" s="35"/>
      <c r="H15" s="36"/>
    </row>
    <row r="16" spans="1:8" ht="12.75">
      <c r="A16" s="26"/>
      <c r="B16" s="29" t="s">
        <v>19</v>
      </c>
      <c r="C16" s="37">
        <v>5121930.58</v>
      </c>
      <c r="D16" s="18">
        <f>SUM(C15:C16)</f>
        <v>18719104.34</v>
      </c>
      <c r="E16" s="16"/>
      <c r="F16" s="17" t="s">
        <v>20</v>
      </c>
      <c r="G16" s="18"/>
      <c r="H16" s="18">
        <v>5900858.0999999996</v>
      </c>
    </row>
    <row r="17" spans="1:8">
      <c r="A17" s="16"/>
      <c r="B17" s="33" t="s">
        <v>21</v>
      </c>
      <c r="C17" s="28"/>
      <c r="D17" s="28"/>
      <c r="E17" s="16"/>
      <c r="F17" s="17"/>
      <c r="G17" s="17"/>
      <c r="H17" s="18"/>
    </row>
    <row r="18" spans="1:8">
      <c r="A18" s="38"/>
      <c r="B18" s="39" t="s">
        <v>14</v>
      </c>
      <c r="C18" s="28">
        <v>2403343</v>
      </c>
      <c r="D18" s="28"/>
      <c r="E18" s="16"/>
      <c r="F18" s="17" t="s">
        <v>22</v>
      </c>
      <c r="G18" s="18"/>
      <c r="H18" s="18">
        <v>5807617.7300000004</v>
      </c>
    </row>
    <row r="19" spans="1:8">
      <c r="A19" s="16"/>
      <c r="B19" s="39" t="s">
        <v>16</v>
      </c>
      <c r="C19" s="32">
        <v>537542</v>
      </c>
      <c r="D19" s="28">
        <f>SUM(C18:C19)</f>
        <v>2940885</v>
      </c>
      <c r="E19" s="16"/>
      <c r="F19" s="17"/>
      <c r="G19" s="17"/>
      <c r="H19" s="18"/>
    </row>
    <row r="20" spans="1:8">
      <c r="A20" s="16"/>
      <c r="B20" s="40" t="s">
        <v>23</v>
      </c>
      <c r="C20" s="28"/>
      <c r="D20" s="28">
        <v>45610</v>
      </c>
      <c r="E20" s="16"/>
      <c r="F20" s="17" t="s">
        <v>24</v>
      </c>
      <c r="G20" s="18"/>
      <c r="H20" s="18">
        <v>2128050.5</v>
      </c>
    </row>
    <row r="21" spans="1:8">
      <c r="A21" s="16"/>
      <c r="B21" s="40" t="s">
        <v>25</v>
      </c>
      <c r="C21" s="28"/>
      <c r="D21" s="18">
        <f>83040+3295+5156+15533+1715+2880+4400</f>
        <v>116019</v>
      </c>
      <c r="E21" s="16"/>
      <c r="F21" s="17"/>
      <c r="G21" s="18"/>
      <c r="H21" s="18"/>
    </row>
    <row r="22" spans="1:8">
      <c r="A22" s="16"/>
      <c r="B22" s="40"/>
      <c r="C22" s="28"/>
      <c r="D22" s="28"/>
      <c r="E22" s="16"/>
      <c r="F22" s="96" t="s">
        <v>26</v>
      </c>
      <c r="G22" s="18"/>
      <c r="H22" s="17"/>
    </row>
    <row r="23" spans="1:8" ht="12.75">
      <c r="A23" s="16"/>
      <c r="B23" s="41" t="s">
        <v>15</v>
      </c>
      <c r="C23" s="28"/>
      <c r="D23" s="18"/>
      <c r="E23" s="16"/>
      <c r="F23" s="17" t="s">
        <v>27</v>
      </c>
      <c r="G23" s="18">
        <f>636597+25500</f>
        <v>662097</v>
      </c>
      <c r="H23" s="17"/>
    </row>
    <row r="24" spans="1:8">
      <c r="A24" s="16"/>
      <c r="B24" s="16" t="s">
        <v>28</v>
      </c>
      <c r="C24" s="30">
        <v>5559659.9500000002</v>
      </c>
      <c r="D24" s="18"/>
      <c r="E24" s="16"/>
      <c r="F24" s="17" t="s">
        <v>29</v>
      </c>
      <c r="G24" s="18">
        <f>4502887.38</f>
        <v>4502887.38</v>
      </c>
      <c r="H24" s="17"/>
    </row>
    <row r="25" spans="1:8">
      <c r="A25" s="16"/>
      <c r="B25" s="16" t="s">
        <v>30</v>
      </c>
      <c r="C25" s="42">
        <v>433475.82</v>
      </c>
      <c r="D25" s="18"/>
      <c r="E25" s="16"/>
      <c r="F25" s="17" t="s">
        <v>31</v>
      </c>
      <c r="G25" s="43">
        <f>2988973.78-298954</f>
        <v>2690019.78</v>
      </c>
      <c r="H25" s="17"/>
    </row>
    <row r="26" spans="1:8" ht="12.75">
      <c r="A26" s="16"/>
      <c r="B26" s="16" t="s">
        <v>32</v>
      </c>
      <c r="C26" s="30"/>
      <c r="D26" s="18"/>
      <c r="E26" s="34"/>
      <c r="F26" s="44" t="s">
        <v>33</v>
      </c>
      <c r="G26" s="45">
        <f>57645+299663.5</f>
        <v>357308.5</v>
      </c>
      <c r="H26" s="46">
        <f>SUM(G23:G26)</f>
        <v>8212312.6600000001</v>
      </c>
    </row>
    <row r="27" spans="1:8">
      <c r="A27" s="16"/>
      <c r="B27" s="16" t="s">
        <v>34</v>
      </c>
      <c r="C27" s="47">
        <v>4050000</v>
      </c>
      <c r="D27" s="18"/>
      <c r="E27" s="16"/>
      <c r="F27" s="27"/>
      <c r="G27" s="18"/>
      <c r="H27" s="18"/>
    </row>
    <row r="28" spans="1:8" ht="12.75">
      <c r="A28" s="16"/>
      <c r="B28" s="39" t="s">
        <v>35</v>
      </c>
      <c r="C28" s="28">
        <v>2150000</v>
      </c>
      <c r="D28" s="18"/>
      <c r="E28" s="16"/>
      <c r="F28" s="48" t="s">
        <v>36</v>
      </c>
      <c r="G28" s="18"/>
      <c r="H28" s="18"/>
    </row>
    <row r="29" spans="1:8">
      <c r="A29" s="16"/>
      <c r="B29" s="39" t="s">
        <v>37</v>
      </c>
      <c r="C29" s="28"/>
      <c r="D29" s="18"/>
      <c r="E29" s="16"/>
      <c r="F29" s="17" t="s">
        <v>13</v>
      </c>
      <c r="G29" s="18"/>
      <c r="H29" s="18"/>
    </row>
    <row r="30" spans="1:8">
      <c r="A30" s="16"/>
      <c r="B30" s="40" t="s">
        <v>38</v>
      </c>
      <c r="C30" s="28">
        <v>1900000</v>
      </c>
      <c r="D30" s="18"/>
      <c r="E30" s="16"/>
      <c r="F30" s="49" t="s">
        <v>14</v>
      </c>
      <c r="G30" s="50">
        <v>3547.23</v>
      </c>
      <c r="H30" s="18"/>
    </row>
    <row r="31" spans="1:8">
      <c r="A31" s="16"/>
      <c r="B31" s="40" t="s">
        <v>39</v>
      </c>
      <c r="C31" s="28">
        <v>3298344.18</v>
      </c>
      <c r="D31" s="18"/>
      <c r="E31" s="38"/>
      <c r="F31" s="49" t="s">
        <v>16</v>
      </c>
      <c r="G31" s="32">
        <v>1697.11</v>
      </c>
      <c r="H31" s="18">
        <f>SUM(G30:G31)</f>
        <v>5244.34</v>
      </c>
    </row>
    <row r="32" spans="1:8">
      <c r="A32" s="16"/>
      <c r="B32" s="40" t="s">
        <v>40</v>
      </c>
      <c r="C32" s="51">
        <v>262822</v>
      </c>
      <c r="D32" s="18"/>
      <c r="E32" s="16"/>
      <c r="F32" s="49"/>
      <c r="G32" s="18"/>
      <c r="H32" s="18"/>
    </row>
    <row r="33" spans="1:10" ht="12.75">
      <c r="A33" s="52"/>
      <c r="B33" s="39" t="s">
        <v>41</v>
      </c>
      <c r="C33" s="53">
        <v>26250</v>
      </c>
      <c r="D33" s="53"/>
      <c r="E33" s="54"/>
      <c r="F33" s="55" t="s">
        <v>17</v>
      </c>
      <c r="G33" s="18"/>
      <c r="H33" s="18"/>
    </row>
    <row r="34" spans="1:10" ht="12.75">
      <c r="A34" s="52"/>
      <c r="B34" s="39" t="s">
        <v>42</v>
      </c>
      <c r="C34" s="56"/>
      <c r="D34" s="53"/>
      <c r="E34" s="38"/>
      <c r="F34" s="49" t="s">
        <v>43</v>
      </c>
      <c r="G34" s="57">
        <v>18361572.82</v>
      </c>
      <c r="H34" s="18"/>
    </row>
    <row r="35" spans="1:10">
      <c r="A35" s="16"/>
      <c r="B35" s="40" t="s">
        <v>44</v>
      </c>
      <c r="C35" s="28">
        <v>503000</v>
      </c>
      <c r="D35" s="18"/>
      <c r="E35" s="38"/>
      <c r="F35" s="49" t="s">
        <v>16</v>
      </c>
      <c r="G35" s="58">
        <v>4484319.91</v>
      </c>
      <c r="H35" s="18">
        <f>SUM(G34:G35)</f>
        <v>22845892.73</v>
      </c>
    </row>
    <row r="36" spans="1:10">
      <c r="A36" s="16"/>
      <c r="B36" s="40" t="s">
        <v>45</v>
      </c>
      <c r="C36" s="28"/>
      <c r="D36" s="18"/>
      <c r="E36" s="38"/>
      <c r="F36" s="49"/>
      <c r="G36" s="36"/>
      <c r="H36" s="18"/>
    </row>
    <row r="37" spans="1:10">
      <c r="A37" s="16"/>
      <c r="B37" s="40" t="s">
        <v>46</v>
      </c>
      <c r="C37" s="28"/>
      <c r="D37" s="18"/>
      <c r="E37" s="38"/>
      <c r="F37" s="55" t="s">
        <v>47</v>
      </c>
      <c r="G37" s="18"/>
      <c r="H37" s="18"/>
    </row>
    <row r="38" spans="1:10">
      <c r="A38" s="16"/>
      <c r="B38" s="40" t="s">
        <v>48</v>
      </c>
      <c r="C38" s="30">
        <v>10469202</v>
      </c>
      <c r="D38" s="18"/>
      <c r="E38" s="16"/>
      <c r="F38" s="17" t="s">
        <v>14</v>
      </c>
      <c r="G38" s="18">
        <v>3853862</v>
      </c>
      <c r="H38" s="18"/>
    </row>
    <row r="39" spans="1:10">
      <c r="A39" s="16"/>
      <c r="B39" s="59" t="s">
        <v>49</v>
      </c>
      <c r="C39" s="30">
        <v>589793.15</v>
      </c>
      <c r="D39" s="18"/>
      <c r="E39" s="16"/>
      <c r="F39" s="17" t="s">
        <v>19</v>
      </c>
      <c r="G39" s="60">
        <v>574468</v>
      </c>
      <c r="H39" s="18">
        <f>SUM(G38:G39)</f>
        <v>4428330</v>
      </c>
    </row>
    <row r="40" spans="1:10">
      <c r="A40" s="16"/>
      <c r="B40" s="59" t="s">
        <v>50</v>
      </c>
      <c r="C40" s="61">
        <v>267000</v>
      </c>
      <c r="D40" s="18"/>
      <c r="E40" s="16"/>
      <c r="F40" s="17"/>
      <c r="G40" s="18"/>
      <c r="H40" s="62"/>
    </row>
    <row r="41" spans="1:10">
      <c r="A41" s="16"/>
      <c r="B41" s="39" t="s">
        <v>51</v>
      </c>
      <c r="C41" s="63">
        <v>364988.75</v>
      </c>
      <c r="D41" s="18"/>
      <c r="E41" s="16" t="s">
        <v>52</v>
      </c>
      <c r="F41" s="17" t="s">
        <v>23</v>
      </c>
      <c r="G41" s="18"/>
      <c r="H41" s="18">
        <v>45610</v>
      </c>
    </row>
    <row r="42" spans="1:10">
      <c r="A42" s="16"/>
      <c r="B42" s="39" t="s">
        <v>53</v>
      </c>
      <c r="C42" s="32"/>
      <c r="D42" s="18">
        <f>SUM(C24:C42)</f>
        <v>29874535.849999998</v>
      </c>
      <c r="E42" s="16" t="s">
        <v>52</v>
      </c>
      <c r="F42" s="17" t="s">
        <v>25</v>
      </c>
      <c r="G42" s="18"/>
      <c r="H42" s="18">
        <f>83040+3295+5156+15533+1715+2880+4400</f>
        <v>116019</v>
      </c>
    </row>
    <row r="43" spans="1:10" ht="12.75">
      <c r="A43" s="16"/>
      <c r="B43" s="39"/>
      <c r="C43" s="47"/>
      <c r="D43" s="18"/>
      <c r="E43" s="16" t="s">
        <v>52</v>
      </c>
      <c r="F43" s="17" t="s">
        <v>54</v>
      </c>
      <c r="G43" s="64"/>
      <c r="H43" s="18">
        <v>135679</v>
      </c>
    </row>
    <row r="44" spans="1:10" ht="12.75">
      <c r="A44" s="16"/>
      <c r="B44" s="41" t="s">
        <v>18</v>
      </c>
      <c r="C44" s="28"/>
      <c r="D44" s="18"/>
      <c r="E44" s="16"/>
      <c r="F44" s="27"/>
      <c r="G44" s="18"/>
      <c r="H44" s="18"/>
    </row>
    <row r="45" spans="1:10" ht="12.75">
      <c r="A45" s="16"/>
      <c r="B45" s="39" t="s">
        <v>55</v>
      </c>
      <c r="C45" s="47">
        <v>2065751.04</v>
      </c>
      <c r="D45" s="18"/>
      <c r="E45" s="16" t="s">
        <v>52</v>
      </c>
      <c r="F45" s="65" t="s">
        <v>56</v>
      </c>
      <c r="G45" s="66"/>
      <c r="H45" s="18">
        <v>8832</v>
      </c>
    </row>
    <row r="46" spans="1:10">
      <c r="A46" s="16"/>
      <c r="B46" s="39" t="s">
        <v>57</v>
      </c>
      <c r="C46" s="28"/>
      <c r="D46" s="18"/>
      <c r="E46" s="38"/>
      <c r="F46" s="49"/>
      <c r="G46" s="18"/>
      <c r="H46" s="18"/>
    </row>
    <row r="47" spans="1:10" ht="12.75">
      <c r="A47" s="16"/>
      <c r="B47" s="67" t="s">
        <v>58</v>
      </c>
      <c r="C47" s="47">
        <v>5169.2299999999996</v>
      </c>
      <c r="D47" s="18"/>
      <c r="E47" s="16" t="s">
        <v>52</v>
      </c>
      <c r="F47" s="17" t="s">
        <v>59</v>
      </c>
      <c r="G47" s="68"/>
      <c r="H47" s="36">
        <v>5000</v>
      </c>
    </row>
    <row r="48" spans="1:10">
      <c r="A48" s="16"/>
      <c r="B48" s="39" t="s">
        <v>60</v>
      </c>
      <c r="C48" s="47">
        <v>4486640.22</v>
      </c>
      <c r="D48" s="18"/>
      <c r="E48" s="16"/>
      <c r="F48" s="17"/>
      <c r="G48" s="17"/>
      <c r="H48" s="17"/>
      <c r="J48" s="69"/>
    </row>
    <row r="49" spans="1:8">
      <c r="A49" s="16"/>
      <c r="B49" s="39" t="s">
        <v>61</v>
      </c>
      <c r="C49" s="28">
        <v>511799.38</v>
      </c>
      <c r="D49" s="18"/>
      <c r="E49" s="16"/>
      <c r="F49" s="17"/>
      <c r="G49" s="17"/>
      <c r="H49" s="17"/>
    </row>
    <row r="50" spans="1:8" ht="12.75">
      <c r="A50" s="16"/>
      <c r="B50" s="67" t="s">
        <v>62</v>
      </c>
      <c r="C50" s="70">
        <v>270388</v>
      </c>
      <c r="D50" s="18">
        <f>SUM(C45:C50)</f>
        <v>7339747.8700000001</v>
      </c>
      <c r="E50" s="16"/>
      <c r="F50" s="17"/>
      <c r="G50" s="17"/>
      <c r="H50" s="17"/>
    </row>
    <row r="51" spans="1:8" ht="12.75">
      <c r="A51" s="16"/>
      <c r="B51" s="67" t="s">
        <v>63</v>
      </c>
      <c r="C51" s="28"/>
      <c r="D51" s="18"/>
      <c r="E51" s="16"/>
      <c r="F51" s="17"/>
      <c r="G51" s="17"/>
      <c r="H51" s="17"/>
    </row>
    <row r="52" spans="1:8" ht="9.75" customHeight="1">
      <c r="A52" s="16"/>
      <c r="B52" s="67"/>
      <c r="C52" s="28"/>
      <c r="D52" s="18"/>
      <c r="E52" s="16"/>
      <c r="F52" s="17"/>
      <c r="G52" s="17"/>
      <c r="H52" s="17"/>
    </row>
    <row r="53" spans="1:8">
      <c r="A53" s="16"/>
      <c r="B53" s="71" t="s">
        <v>22</v>
      </c>
      <c r="C53" s="28"/>
      <c r="D53" s="18"/>
      <c r="E53" s="16"/>
      <c r="F53" s="17"/>
      <c r="G53" s="17"/>
      <c r="H53" s="17"/>
    </row>
    <row r="54" spans="1:8">
      <c r="A54" s="16"/>
      <c r="B54" s="40" t="s">
        <v>64</v>
      </c>
      <c r="C54" s="30">
        <v>7566519</v>
      </c>
      <c r="D54" s="18"/>
      <c r="E54" s="16"/>
      <c r="F54" s="17"/>
      <c r="G54" s="17"/>
      <c r="H54" s="17"/>
    </row>
    <row r="55" spans="1:8">
      <c r="A55" s="16"/>
      <c r="B55" s="72" t="s">
        <v>65</v>
      </c>
      <c r="C55" s="28"/>
      <c r="D55" s="17"/>
      <c r="E55" s="16"/>
      <c r="F55" s="17"/>
      <c r="G55" s="17"/>
      <c r="H55" s="17"/>
    </row>
    <row r="56" spans="1:8">
      <c r="A56" s="16"/>
      <c r="B56" s="40" t="s">
        <v>66</v>
      </c>
      <c r="C56" s="47">
        <v>75000</v>
      </c>
      <c r="D56" s="18"/>
      <c r="E56" s="16"/>
      <c r="F56" s="17"/>
      <c r="G56" s="17"/>
      <c r="H56" s="17"/>
    </row>
    <row r="57" spans="1:8">
      <c r="A57" s="16"/>
      <c r="B57" s="40" t="s">
        <v>67</v>
      </c>
      <c r="C57" s="32"/>
      <c r="D57" s="18">
        <f>SUM(C54:C57)</f>
        <v>7641519</v>
      </c>
      <c r="E57" s="16"/>
      <c r="F57" s="17"/>
      <c r="G57" s="17"/>
      <c r="H57" s="17"/>
    </row>
    <row r="58" spans="1:8" ht="8.25" customHeight="1">
      <c r="A58" s="16"/>
      <c r="B58" s="40"/>
      <c r="C58" s="28"/>
      <c r="D58" s="18"/>
      <c r="E58" s="73"/>
      <c r="F58" s="13"/>
      <c r="G58" s="60"/>
      <c r="H58" s="74"/>
    </row>
    <row r="59" spans="1:8">
      <c r="A59" s="75" t="s">
        <v>68</v>
      </c>
      <c r="B59" s="76" t="s">
        <v>69</v>
      </c>
      <c r="C59" s="77"/>
      <c r="D59" s="78">
        <f>SUM(D11:D58)</f>
        <v>66678592.579999991</v>
      </c>
      <c r="E59" s="75" t="s">
        <v>68</v>
      </c>
      <c r="F59" s="76" t="s">
        <v>69</v>
      </c>
      <c r="G59" s="77"/>
      <c r="H59" s="78">
        <f>SUM(H10:H58)</f>
        <v>85360505.159999996</v>
      </c>
    </row>
    <row r="60" spans="1:8">
      <c r="A60" s="8" t="s">
        <v>70</v>
      </c>
      <c r="B60" s="79" t="s">
        <v>71</v>
      </c>
      <c r="C60" s="23"/>
      <c r="D60" s="80">
        <f>D59</f>
        <v>66678592.579999991</v>
      </c>
      <c r="E60" s="8" t="s">
        <v>70</v>
      </c>
      <c r="F60" s="79" t="s">
        <v>71</v>
      </c>
      <c r="G60" s="23"/>
      <c r="H60" s="81">
        <f>H59</f>
        <v>85360505.159999996</v>
      </c>
    </row>
    <row r="61" spans="1:8">
      <c r="A61" s="16"/>
      <c r="B61" s="82"/>
      <c r="C61" s="28"/>
      <c r="D61" s="18"/>
      <c r="E61" s="16"/>
      <c r="F61" s="39"/>
      <c r="G61" s="28"/>
      <c r="H61" s="54"/>
    </row>
    <row r="62" spans="1:8">
      <c r="A62" s="16"/>
      <c r="B62" s="83" t="s">
        <v>20</v>
      </c>
      <c r="C62" s="28"/>
      <c r="D62" s="18"/>
      <c r="E62" s="16"/>
      <c r="F62" s="39"/>
      <c r="G62" s="28"/>
      <c r="H62" s="62"/>
    </row>
    <row r="63" spans="1:8">
      <c r="A63" s="16"/>
      <c r="B63" s="40" t="s">
        <v>72</v>
      </c>
      <c r="C63" s="28">
        <v>1517525</v>
      </c>
      <c r="D63" s="18"/>
      <c r="E63" s="16"/>
      <c r="F63" s="39"/>
      <c r="G63" s="28"/>
      <c r="H63" s="62"/>
    </row>
    <row r="64" spans="1:8">
      <c r="A64" s="16"/>
      <c r="B64" s="39" t="s">
        <v>73</v>
      </c>
      <c r="C64" s="84">
        <v>4625832.5599999996</v>
      </c>
      <c r="D64" s="18">
        <f>SUM(C63:C64)</f>
        <v>6143357.5599999996</v>
      </c>
      <c r="E64" s="16"/>
      <c r="F64" s="39"/>
      <c r="G64" s="28"/>
      <c r="H64" s="62"/>
    </row>
    <row r="65" spans="1:9">
      <c r="A65" s="16"/>
      <c r="B65" s="39"/>
      <c r="C65" s="28"/>
      <c r="D65" s="18"/>
      <c r="E65" s="16"/>
      <c r="F65" s="39"/>
      <c r="G65" s="28"/>
      <c r="H65" s="62"/>
    </row>
    <row r="66" spans="1:9">
      <c r="A66" s="16"/>
      <c r="B66" s="85" t="s">
        <v>24</v>
      </c>
      <c r="C66" s="28"/>
      <c r="D66" s="18"/>
      <c r="E66" s="16"/>
      <c r="F66" s="39"/>
      <c r="G66" s="28"/>
      <c r="H66" s="62"/>
    </row>
    <row r="67" spans="1:9">
      <c r="A67" s="16"/>
      <c r="B67" s="40" t="s">
        <v>74</v>
      </c>
      <c r="C67" s="32">
        <v>1886335</v>
      </c>
      <c r="D67" s="18">
        <f>SUM(C67)</f>
        <v>1886335</v>
      </c>
      <c r="E67" s="16"/>
      <c r="F67" s="39"/>
      <c r="G67" s="28"/>
      <c r="H67" s="62"/>
    </row>
    <row r="68" spans="1:9">
      <c r="A68" s="16"/>
      <c r="B68" s="40"/>
      <c r="C68" s="28"/>
      <c r="D68" s="18"/>
      <c r="E68" s="16"/>
      <c r="F68" s="39"/>
      <c r="G68" s="28"/>
      <c r="H68" s="62"/>
      <c r="I68" s="69"/>
    </row>
    <row r="69" spans="1:9" ht="12.75">
      <c r="A69" s="16"/>
      <c r="B69" s="86" t="s">
        <v>75</v>
      </c>
      <c r="C69" s="28"/>
      <c r="D69" s="18"/>
      <c r="E69" s="16"/>
      <c r="F69" s="39"/>
      <c r="G69" s="28"/>
      <c r="H69" s="62"/>
      <c r="I69" s="69"/>
    </row>
    <row r="70" spans="1:9" ht="12.75">
      <c r="A70" s="16"/>
      <c r="B70" s="67" t="s">
        <v>76</v>
      </c>
      <c r="C70" s="28">
        <v>93100</v>
      </c>
      <c r="D70" s="18"/>
      <c r="E70" s="16"/>
      <c r="F70" s="39"/>
      <c r="G70" s="28"/>
      <c r="H70" s="62"/>
    </row>
    <row r="71" spans="1:9" ht="12.75">
      <c r="A71" s="16"/>
      <c r="B71" s="67" t="s">
        <v>77</v>
      </c>
      <c r="C71" s="28">
        <v>1310847.73</v>
      </c>
      <c r="D71" s="18"/>
      <c r="E71" s="16"/>
      <c r="F71" s="39"/>
      <c r="G71" s="28"/>
      <c r="H71" s="62"/>
    </row>
    <row r="72" spans="1:9">
      <c r="A72" s="16"/>
      <c r="B72" s="39" t="s">
        <v>78</v>
      </c>
      <c r="C72" s="28">
        <v>109959</v>
      </c>
      <c r="D72" s="18"/>
      <c r="E72" s="16"/>
      <c r="F72" s="39"/>
      <c r="G72" s="28"/>
      <c r="H72" s="62"/>
    </row>
    <row r="73" spans="1:9">
      <c r="A73" s="16"/>
      <c r="B73" s="39" t="s">
        <v>79</v>
      </c>
      <c r="C73" s="28">
        <v>184642.79</v>
      </c>
      <c r="D73" s="18"/>
      <c r="E73" s="16"/>
      <c r="F73" s="39"/>
      <c r="G73" s="28"/>
      <c r="H73" s="62"/>
    </row>
    <row r="74" spans="1:9">
      <c r="A74" s="16"/>
      <c r="B74" s="39" t="s">
        <v>80</v>
      </c>
      <c r="C74" s="28">
        <v>3531390</v>
      </c>
      <c r="D74" s="18"/>
      <c r="E74" s="16"/>
      <c r="F74" s="39"/>
      <c r="G74" s="28"/>
      <c r="H74" s="62"/>
    </row>
    <row r="75" spans="1:9">
      <c r="A75" s="16"/>
      <c r="B75" s="40" t="s">
        <v>81</v>
      </c>
      <c r="C75" s="28">
        <v>600</v>
      </c>
      <c r="D75" s="18"/>
      <c r="E75" s="16"/>
      <c r="F75" s="39"/>
      <c r="G75" s="28"/>
      <c r="H75" s="62"/>
    </row>
    <row r="76" spans="1:9" ht="12.75">
      <c r="A76" s="34"/>
      <c r="B76" s="67" t="s">
        <v>82</v>
      </c>
      <c r="C76" s="53">
        <f>3185943+10200.5-267000</f>
        <v>2929143.5</v>
      </c>
      <c r="D76" s="36"/>
      <c r="E76" s="16"/>
      <c r="F76" s="39"/>
      <c r="G76" s="28"/>
      <c r="H76" s="62"/>
    </row>
    <row r="77" spans="1:9">
      <c r="A77" s="16"/>
      <c r="B77" s="39" t="s">
        <v>83</v>
      </c>
      <c r="C77" s="28">
        <v>464000</v>
      </c>
      <c r="D77" s="18"/>
      <c r="E77" s="16"/>
      <c r="F77" s="39"/>
      <c r="G77" s="28"/>
      <c r="H77" s="62"/>
      <c r="I77" s="69"/>
    </row>
    <row r="78" spans="1:9">
      <c r="A78" s="16"/>
      <c r="B78" s="39" t="s">
        <v>84</v>
      </c>
      <c r="C78" s="28">
        <v>25000</v>
      </c>
      <c r="D78" s="18"/>
      <c r="E78" s="16"/>
      <c r="F78" s="39"/>
      <c r="G78" s="28"/>
      <c r="H78" s="62"/>
    </row>
    <row r="79" spans="1:9" ht="12.75">
      <c r="A79" s="34"/>
      <c r="B79" s="67" t="s">
        <v>85</v>
      </c>
      <c r="C79" s="87">
        <v>459634</v>
      </c>
      <c r="D79" s="88"/>
      <c r="E79" s="16"/>
      <c r="F79" s="39"/>
      <c r="G79" s="28"/>
      <c r="H79" s="62"/>
    </row>
    <row r="80" spans="1:9" ht="12.75">
      <c r="A80" s="34"/>
      <c r="B80" s="67" t="s">
        <v>86</v>
      </c>
      <c r="C80" s="89">
        <v>202667</v>
      </c>
      <c r="D80" s="35">
        <f>SUM(C70:C80)</f>
        <v>9310984.0199999996</v>
      </c>
      <c r="E80" s="16"/>
      <c r="F80" s="39"/>
      <c r="G80" s="28"/>
      <c r="H80" s="62"/>
    </row>
    <row r="81" spans="1:10" ht="12.75">
      <c r="A81" s="34"/>
      <c r="B81" s="90"/>
      <c r="C81" s="34"/>
      <c r="D81" s="87"/>
      <c r="E81" s="16"/>
      <c r="F81" s="39"/>
      <c r="G81" s="28"/>
      <c r="H81" s="62"/>
      <c r="J81" s="69"/>
    </row>
    <row r="82" spans="1:10" ht="12.75">
      <c r="A82" s="52"/>
      <c r="B82" s="86" t="s">
        <v>87</v>
      </c>
      <c r="C82" s="34"/>
      <c r="D82" s="87"/>
      <c r="E82" s="16"/>
      <c r="F82" s="39"/>
      <c r="G82" s="28"/>
      <c r="H82" s="62"/>
    </row>
    <row r="83" spans="1:10">
      <c r="A83" s="17"/>
      <c r="B83" s="29" t="s">
        <v>14</v>
      </c>
      <c r="C83" s="53">
        <f>825452</f>
        <v>825452</v>
      </c>
      <c r="D83" s="28"/>
      <c r="E83" s="16"/>
      <c r="F83" s="39"/>
      <c r="G83" s="28"/>
      <c r="H83" s="62"/>
    </row>
    <row r="84" spans="1:10">
      <c r="A84" s="17"/>
      <c r="B84" s="29" t="s">
        <v>16</v>
      </c>
      <c r="C84" s="53">
        <v>196283</v>
      </c>
      <c r="D84" s="28"/>
      <c r="E84" s="16"/>
      <c r="F84" s="39"/>
      <c r="G84" s="28"/>
      <c r="H84" s="62"/>
    </row>
    <row r="85" spans="1:10">
      <c r="A85" s="17"/>
      <c r="B85" s="39" t="s">
        <v>47</v>
      </c>
      <c r="C85" s="58">
        <v>319501</v>
      </c>
      <c r="D85" s="28">
        <f>SUM(C83:C85)</f>
        <v>1341236</v>
      </c>
      <c r="E85" s="16"/>
      <c r="F85" s="39"/>
      <c r="G85" s="28"/>
      <c r="H85" s="62"/>
    </row>
    <row r="86" spans="1:10" ht="12.75">
      <c r="A86" s="34"/>
      <c r="B86" s="90"/>
      <c r="C86" s="56"/>
      <c r="D86" s="56"/>
      <c r="E86" s="16"/>
      <c r="F86" s="39"/>
      <c r="G86" s="28"/>
      <c r="H86" s="62"/>
    </row>
    <row r="87" spans="1:10">
      <c r="A87" s="17"/>
      <c r="B87" s="39"/>
      <c r="C87" s="58"/>
      <c r="D87" s="32"/>
      <c r="E87" s="16"/>
      <c r="F87" s="39"/>
      <c r="G87" s="28"/>
      <c r="H87" s="62"/>
    </row>
    <row r="88" spans="1:10">
      <c r="A88" s="75"/>
      <c r="B88" s="20"/>
      <c r="C88" s="77"/>
      <c r="D88" s="91">
        <f>SUM(D60:D87)</f>
        <v>85360505.159999982</v>
      </c>
      <c r="E88" s="75"/>
      <c r="F88" s="92"/>
      <c r="G88" s="77"/>
      <c r="H88" s="91">
        <f>SUM(H60:H87)</f>
        <v>85360505.159999996</v>
      </c>
      <c r="J88" s="69" t="e">
        <f>SUM(#REF!)</f>
        <v>#REF!</v>
      </c>
    </row>
    <row r="89" spans="1:10">
      <c r="F89" s="2">
        <f>D88-H88</f>
        <v>0</v>
      </c>
      <c r="H89" s="93"/>
      <c r="J89" s="69" t="e">
        <f>J88-'[1]R&amp;P (F)'!$H$113</f>
        <v>#REF!</v>
      </c>
    </row>
    <row r="90" spans="1:10">
      <c r="B90" s="94"/>
      <c r="C90" s="69"/>
      <c r="D90" s="1"/>
    </row>
    <row r="91" spans="1:10">
      <c r="B91" s="69"/>
    </row>
    <row r="92" spans="1:10">
      <c r="C92" s="95"/>
      <c r="H92" s="1" t="s">
        <v>88</v>
      </c>
    </row>
    <row r="93" spans="1:10" ht="12.75">
      <c r="B93" s="39"/>
      <c r="D93" s="67"/>
      <c r="F93" s="69"/>
      <c r="H93" s="69"/>
    </row>
    <row r="94" spans="1:10">
      <c r="B94" s="39"/>
      <c r="D94" s="39"/>
      <c r="F94" s="69"/>
    </row>
    <row r="95" spans="1:10">
      <c r="F95" s="69" t="s">
        <v>88</v>
      </c>
    </row>
    <row r="96" spans="1:10">
      <c r="F96" s="69"/>
      <c r="J96" s="69" t="e">
        <f>#REF!+#REF!+#REF!+#REF!+#REF!+#REF!+#REF!+#REF!</f>
        <v>#REF!</v>
      </c>
    </row>
    <row r="97" spans="2:11">
      <c r="J97" s="69">
        <f>'[1]R&amp;P(G)'!H36</f>
        <v>5456079.7800000003</v>
      </c>
      <c r="K97" s="69" t="e">
        <f>J96-J97</f>
        <v>#REF!</v>
      </c>
    </row>
    <row r="98" spans="2:11">
      <c r="J98" s="69" t="e">
        <f>SUM(#REF!)</f>
        <v>#REF!</v>
      </c>
    </row>
    <row r="99" spans="2:11">
      <c r="J99" s="69" t="e">
        <f>#REF!-#REF!-#REF!-#REF!-#REF!-1300000</f>
        <v>#REF!</v>
      </c>
    </row>
    <row r="102" spans="2:11">
      <c r="B102" s="69"/>
    </row>
    <row r="104" spans="2:11">
      <c r="H104" s="2"/>
    </row>
    <row r="105" spans="2:11">
      <c r="H105" s="2"/>
    </row>
    <row r="106" spans="2:11">
      <c r="H106" s="2"/>
    </row>
    <row r="107" spans="2:11">
      <c r="H107" s="2"/>
    </row>
    <row r="108" spans="2:11">
      <c r="C108" s="1"/>
      <c r="D108" s="1"/>
      <c r="H108" s="2"/>
    </row>
    <row r="109" spans="2:11">
      <c r="C109" s="1"/>
      <c r="D109" s="1"/>
      <c r="H109" s="2"/>
    </row>
    <row r="110" spans="2:11">
      <c r="C110" s="1"/>
      <c r="D110" s="1"/>
      <c r="H110" s="2"/>
    </row>
    <row r="111" spans="2:11">
      <c r="C111" s="1"/>
      <c r="D111" s="1"/>
      <c r="H111" s="2"/>
    </row>
    <row r="112" spans="2:11">
      <c r="C112" s="1"/>
      <c r="D112" s="1"/>
      <c r="H112" s="2"/>
    </row>
    <row r="113" spans="3:8">
      <c r="C113" s="1"/>
      <c r="D113" s="1"/>
      <c r="H113" s="2"/>
    </row>
    <row r="114" spans="3:8">
      <c r="C114" s="1"/>
      <c r="D114" s="1"/>
      <c r="H114" s="2"/>
    </row>
    <row r="115" spans="3:8">
      <c r="C115" s="1"/>
      <c r="D115" s="1"/>
      <c r="F115" s="69">
        <f>'[1]R&amp;P (F)'!H190+'[1]R&amp;P(G)'!H62</f>
        <v>87853391.530000001</v>
      </c>
      <c r="H115" s="2"/>
    </row>
    <row r="116" spans="3:8">
      <c r="C116" s="1"/>
      <c r="D116" s="1"/>
      <c r="H116" s="2"/>
    </row>
    <row r="117" spans="3:8">
      <c r="C117" s="1"/>
      <c r="D117" s="1"/>
      <c r="H117" s="2"/>
    </row>
    <row r="118" spans="3:8">
      <c r="C118" s="1"/>
      <c r="D118" s="1"/>
      <c r="H118" s="2"/>
    </row>
    <row r="119" spans="3:8">
      <c r="C119" s="1"/>
      <c r="D119" s="1"/>
      <c r="H119" s="2"/>
    </row>
    <row r="120" spans="3:8">
      <c r="C120" s="1"/>
      <c r="D120" s="1"/>
      <c r="H120" s="2"/>
    </row>
    <row r="121" spans="3:8">
      <c r="C121" s="1"/>
      <c r="D121" s="1"/>
      <c r="H121" s="2"/>
    </row>
    <row r="122" spans="3:8">
      <c r="C122" s="1"/>
      <c r="D122" s="1"/>
      <c r="H122" s="2"/>
    </row>
    <row r="123" spans="3:8">
      <c r="C123" s="1"/>
      <c r="D123" s="1"/>
      <c r="H123" s="2"/>
    </row>
    <row r="124" spans="3:8">
      <c r="C124" s="1"/>
      <c r="D124" s="1"/>
      <c r="H124" s="2"/>
    </row>
    <row r="125" spans="3:8">
      <c r="C125" s="1"/>
      <c r="D125" s="1"/>
      <c r="H125" s="2"/>
    </row>
    <row r="126" spans="3:8">
      <c r="C126" s="1"/>
      <c r="D126" s="1"/>
      <c r="H126" s="2"/>
    </row>
    <row r="127" spans="3:8">
      <c r="C127" s="1"/>
      <c r="D127" s="1"/>
      <c r="H127" s="2"/>
    </row>
    <row r="128" spans="3:8">
      <c r="C128" s="1"/>
      <c r="D128" s="1"/>
      <c r="H128" s="2"/>
    </row>
    <row r="129" spans="3:10">
      <c r="C129" s="1"/>
      <c r="D129" s="1"/>
      <c r="H129" s="2"/>
    </row>
    <row r="130" spans="3:10">
      <c r="C130" s="1"/>
      <c r="D130" s="1"/>
      <c r="H130" s="2"/>
    </row>
    <row r="131" spans="3:10">
      <c r="C131" s="1"/>
      <c r="D131" s="1"/>
      <c r="H131" s="2"/>
    </row>
    <row r="132" spans="3:10">
      <c r="C132" s="1"/>
      <c r="D132" s="1"/>
      <c r="H132" s="2"/>
    </row>
    <row r="133" spans="3:10">
      <c r="C133" s="1"/>
      <c r="D133" s="1"/>
      <c r="H133" s="2"/>
    </row>
    <row r="134" spans="3:10">
      <c r="C134" s="1"/>
      <c r="D134" s="1"/>
      <c r="H134" s="2"/>
      <c r="J134" s="1">
        <v>76514713.569999993</v>
      </c>
    </row>
    <row r="135" spans="3:10">
      <c r="C135" s="1"/>
      <c r="D135" s="1"/>
      <c r="H135" s="2"/>
      <c r="J135" s="69">
        <f>J134-H88</f>
        <v>-8845791.5900000036</v>
      </c>
    </row>
    <row r="136" spans="3:10">
      <c r="C136" s="1"/>
      <c r="D136" s="1"/>
      <c r="H136" s="2"/>
      <c r="J136" s="69"/>
    </row>
    <row r="137" spans="3:10">
      <c r="C137" s="1"/>
      <c r="D137" s="1"/>
      <c r="H137" s="2"/>
      <c r="J137" s="69"/>
    </row>
    <row r="138" spans="3:10">
      <c r="C138" s="1"/>
      <c r="D138" s="1"/>
      <c r="H138" s="2"/>
      <c r="J138" s="69">
        <f>J134-D88</f>
        <v>-8845791.5899999887</v>
      </c>
    </row>
    <row r="139" spans="3:10">
      <c r="C139" s="1"/>
      <c r="D139" s="1"/>
      <c r="H139" s="2"/>
    </row>
    <row r="140" spans="3:10">
      <c r="C140" s="1"/>
      <c r="D140" s="1"/>
      <c r="H140" s="2"/>
    </row>
    <row r="141" spans="3:10">
      <c r="C141" s="1"/>
      <c r="D141" s="1"/>
      <c r="H141" s="2"/>
    </row>
    <row r="142" spans="3:10">
      <c r="C142" s="1"/>
      <c r="D142" s="1"/>
      <c r="H142" s="2"/>
    </row>
    <row r="143" spans="3:10">
      <c r="C143" s="1"/>
      <c r="D143" s="1"/>
      <c r="H143" s="2"/>
    </row>
    <row r="144" spans="3:10">
      <c r="C144" s="1"/>
      <c r="D144" s="1"/>
      <c r="H144" s="2"/>
    </row>
    <row r="145" spans="3:8">
      <c r="C145" s="1"/>
      <c r="D145" s="1"/>
      <c r="H145" s="2"/>
    </row>
    <row r="146" spans="3:8">
      <c r="C146" s="1"/>
      <c r="D146" s="1"/>
      <c r="H146" s="2"/>
    </row>
    <row r="147" spans="3:8">
      <c r="C147" s="1"/>
      <c r="D147" s="1"/>
      <c r="H147" s="2"/>
    </row>
    <row r="148" spans="3:8">
      <c r="C148" s="1"/>
      <c r="D148" s="1"/>
      <c r="H148" s="2"/>
    </row>
    <row r="149" spans="3:8">
      <c r="C149" s="1"/>
      <c r="D149" s="1"/>
      <c r="H149" s="2"/>
    </row>
    <row r="150" spans="3:8">
      <c r="C150" s="1"/>
      <c r="D150" s="1"/>
      <c r="H150" s="2"/>
    </row>
    <row r="151" spans="3:8">
      <c r="C151" s="1"/>
      <c r="D151" s="1"/>
      <c r="H151" s="2"/>
    </row>
    <row r="152" spans="3:8">
      <c r="C152" s="1"/>
      <c r="D152" s="1"/>
      <c r="H152" s="2"/>
    </row>
    <row r="153" spans="3:8">
      <c r="C153" s="1"/>
      <c r="D153" s="1"/>
      <c r="H153" s="2"/>
    </row>
    <row r="154" spans="3:8">
      <c r="C154" s="1"/>
      <c r="D154" s="1"/>
      <c r="H154" s="2"/>
    </row>
    <row r="155" spans="3:8">
      <c r="C155" s="1"/>
      <c r="D155" s="1"/>
      <c r="H155" s="2"/>
    </row>
    <row r="156" spans="3:8">
      <c r="C156" s="1"/>
      <c r="D156" s="1"/>
      <c r="H156" s="2"/>
    </row>
    <row r="157" spans="3:8">
      <c r="C157" s="1"/>
      <c r="D157" s="1"/>
      <c r="H157" s="2"/>
    </row>
    <row r="158" spans="3:8">
      <c r="C158" s="1"/>
      <c r="D158" s="1"/>
      <c r="H158" s="2"/>
    </row>
    <row r="159" spans="3:8">
      <c r="C159" s="1"/>
      <c r="D159" s="1"/>
      <c r="H159" s="2"/>
    </row>
    <row r="160" spans="3:8">
      <c r="C160" s="1"/>
      <c r="D160" s="1"/>
      <c r="H160" s="2"/>
    </row>
    <row r="161" spans="3:8">
      <c r="C161" s="1"/>
      <c r="D161" s="1"/>
      <c r="H161" s="2"/>
    </row>
    <row r="162" spans="3:8">
      <c r="C162" s="1"/>
      <c r="D162" s="1"/>
      <c r="H162" s="2"/>
    </row>
    <row r="163" spans="3:8">
      <c r="C163" s="1"/>
      <c r="D163" s="1"/>
      <c r="H163" s="2"/>
    </row>
    <row r="164" spans="3:8">
      <c r="C164" s="1"/>
      <c r="D164" s="1"/>
      <c r="H164" s="2"/>
    </row>
    <row r="165" spans="3:8">
      <c r="C165" s="1"/>
      <c r="D165" s="1"/>
      <c r="H165" s="2"/>
    </row>
    <row r="166" spans="3:8">
      <c r="C166" s="1"/>
      <c r="D166" s="1"/>
      <c r="H166" s="2"/>
    </row>
    <row r="167" spans="3:8">
      <c r="C167" s="1"/>
      <c r="D167" s="1"/>
      <c r="H167" s="2"/>
    </row>
    <row r="168" spans="3:8">
      <c r="C168" s="1"/>
      <c r="D168" s="1"/>
      <c r="H168" s="2"/>
    </row>
    <row r="169" spans="3:8">
      <c r="C169" s="1"/>
      <c r="D169" s="1"/>
      <c r="H169" s="2"/>
    </row>
    <row r="170" spans="3:8">
      <c r="C170" s="1"/>
      <c r="D170" s="1"/>
      <c r="H170" s="2"/>
    </row>
    <row r="171" spans="3:8">
      <c r="C171" s="1"/>
      <c r="D171" s="1"/>
      <c r="H171" s="2"/>
    </row>
    <row r="172" spans="3:8">
      <c r="C172" s="1"/>
      <c r="D172" s="1"/>
      <c r="H172" s="2"/>
    </row>
    <row r="173" spans="3:8">
      <c r="C173" s="1"/>
      <c r="D173" s="1"/>
      <c r="H173" s="2"/>
    </row>
    <row r="174" spans="3:8">
      <c r="C174" s="1"/>
      <c r="D174" s="1"/>
      <c r="H174" s="2"/>
    </row>
    <row r="175" spans="3:8">
      <c r="C175" s="1"/>
      <c r="D175" s="1"/>
      <c r="H175" s="2"/>
    </row>
    <row r="176" spans="3:8">
      <c r="C176" s="1"/>
      <c r="D176" s="1"/>
      <c r="H176" s="2"/>
    </row>
    <row r="177" spans="3:8">
      <c r="C177" s="1"/>
      <c r="D177" s="1"/>
      <c r="H177" s="2"/>
    </row>
    <row r="178" spans="3:8">
      <c r="C178" s="1"/>
      <c r="D178" s="1"/>
      <c r="H178" s="2"/>
    </row>
    <row r="179" spans="3:8">
      <c r="C179" s="1"/>
      <c r="D179" s="1"/>
      <c r="H179" s="2"/>
    </row>
    <row r="180" spans="3:8">
      <c r="C180" s="1"/>
      <c r="D180" s="1"/>
      <c r="H180" s="2"/>
    </row>
    <row r="181" spans="3:8">
      <c r="C181" s="1"/>
      <c r="D181" s="1"/>
      <c r="H181" s="2"/>
    </row>
    <row r="182" spans="3:8">
      <c r="C182" s="1"/>
      <c r="D182" s="1"/>
      <c r="H182" s="2"/>
    </row>
    <row r="183" spans="3:8">
      <c r="C183" s="1"/>
      <c r="D183" s="1"/>
      <c r="H183" s="2"/>
    </row>
    <row r="184" spans="3:8">
      <c r="C184" s="1"/>
      <c r="D184" s="1"/>
      <c r="H184" s="2"/>
    </row>
    <row r="185" spans="3:8">
      <c r="C185" s="1"/>
      <c r="D185" s="1"/>
      <c r="H185" s="2"/>
    </row>
    <row r="186" spans="3:8">
      <c r="C186" s="1"/>
      <c r="D186" s="1"/>
      <c r="H186" s="2"/>
    </row>
    <row r="187" spans="3:8">
      <c r="C187" s="1"/>
      <c r="D187" s="1"/>
      <c r="H187" s="2"/>
    </row>
    <row r="188" spans="3:8">
      <c r="C188" s="1"/>
      <c r="D188" s="1"/>
      <c r="H188" s="2"/>
    </row>
    <row r="189" spans="3:8">
      <c r="C189" s="1"/>
      <c r="D189" s="1"/>
      <c r="H189" s="2"/>
    </row>
    <row r="190" spans="3:8">
      <c r="C190" s="1"/>
      <c r="D190" s="1"/>
      <c r="H190" s="2"/>
    </row>
    <row r="191" spans="3:8">
      <c r="C191" s="1"/>
      <c r="D191" s="1"/>
      <c r="H191" s="2"/>
    </row>
    <row r="192" spans="3:8">
      <c r="C192" s="1"/>
      <c r="D192" s="1"/>
      <c r="H192" s="2"/>
    </row>
    <row r="193" spans="3:8">
      <c r="C193" s="1"/>
      <c r="D193" s="1"/>
      <c r="H193" s="2"/>
    </row>
    <row r="194" spans="3:8">
      <c r="C194" s="1"/>
      <c r="D194" s="1"/>
      <c r="H194" s="2"/>
    </row>
    <row r="195" spans="3:8">
      <c r="C195" s="1"/>
      <c r="D195" s="1"/>
      <c r="H195" s="2"/>
    </row>
    <row r="196" spans="3:8">
      <c r="C196" s="1"/>
      <c r="D196" s="1"/>
      <c r="H196" s="2"/>
    </row>
    <row r="197" spans="3:8">
      <c r="C197" s="1"/>
      <c r="D197" s="1"/>
      <c r="H197" s="2"/>
    </row>
    <row r="198" spans="3:8">
      <c r="C198" s="1"/>
      <c r="D198" s="1"/>
      <c r="H198" s="2"/>
    </row>
    <row r="199" spans="3:8">
      <c r="C199" s="1"/>
      <c r="D199" s="1"/>
      <c r="H199" s="2"/>
    </row>
    <row r="200" spans="3:8">
      <c r="C200" s="1"/>
      <c r="D200" s="1"/>
      <c r="H200" s="2"/>
    </row>
    <row r="201" spans="3:8">
      <c r="C201" s="1"/>
      <c r="D201" s="1"/>
      <c r="H201" s="2"/>
    </row>
    <row r="202" spans="3:8">
      <c r="C202" s="1"/>
      <c r="D202" s="1"/>
      <c r="H202" s="2"/>
    </row>
    <row r="203" spans="3:8">
      <c r="C203" s="1"/>
      <c r="D203" s="1"/>
      <c r="H203" s="2"/>
    </row>
    <row r="204" spans="3:8">
      <c r="C204" s="1"/>
      <c r="D204" s="1"/>
      <c r="H204" s="2"/>
    </row>
    <row r="205" spans="3:8">
      <c r="C205" s="1"/>
      <c r="D205" s="1"/>
      <c r="H205" s="2"/>
    </row>
    <row r="206" spans="3:8">
      <c r="C206" s="1"/>
      <c r="D206" s="1"/>
      <c r="H206" s="2"/>
    </row>
    <row r="207" spans="3:8">
      <c r="C207" s="1"/>
      <c r="D207" s="1"/>
      <c r="H207" s="2"/>
    </row>
    <row r="208" spans="3:8">
      <c r="C208" s="1"/>
      <c r="D208" s="1"/>
      <c r="H208" s="2"/>
    </row>
    <row r="209" spans="3:8">
      <c r="C209" s="1"/>
      <c r="D209" s="1"/>
      <c r="H209" s="2"/>
    </row>
    <row r="210" spans="3:8">
      <c r="C210" s="1"/>
      <c r="D210" s="1"/>
      <c r="H210" s="2"/>
    </row>
    <row r="211" spans="3:8">
      <c r="C211" s="1"/>
      <c r="D211" s="1"/>
      <c r="H211" s="2"/>
    </row>
    <row r="212" spans="3:8">
      <c r="C212" s="1"/>
      <c r="D212" s="1"/>
      <c r="H212" s="2"/>
    </row>
    <row r="213" spans="3:8">
      <c r="C213" s="1"/>
      <c r="D213" s="1"/>
      <c r="H213" s="2"/>
    </row>
    <row r="214" spans="3:8">
      <c r="C214" s="1"/>
      <c r="D214" s="1"/>
      <c r="H214" s="2"/>
    </row>
    <row r="215" spans="3:8">
      <c r="C215" s="1"/>
      <c r="D215" s="1"/>
      <c r="H215" s="2"/>
    </row>
    <row r="216" spans="3:8">
      <c r="C216" s="1"/>
      <c r="D216" s="1"/>
      <c r="H216" s="2"/>
    </row>
    <row r="217" spans="3:8">
      <c r="C217" s="1"/>
      <c r="D217" s="1"/>
      <c r="H217" s="2"/>
    </row>
    <row r="218" spans="3:8">
      <c r="C218" s="1"/>
      <c r="D218" s="1"/>
      <c r="H218" s="2"/>
    </row>
    <row r="219" spans="3:8">
      <c r="C219" s="1"/>
      <c r="D219" s="1"/>
      <c r="H219" s="2"/>
    </row>
    <row r="220" spans="3:8">
      <c r="C220" s="1"/>
      <c r="D220" s="1"/>
      <c r="H220" s="2"/>
    </row>
    <row r="221" spans="3:8">
      <c r="C221" s="1"/>
      <c r="D221" s="1"/>
      <c r="H221" s="2"/>
    </row>
    <row r="222" spans="3:8">
      <c r="C222" s="1"/>
      <c r="D222" s="1"/>
      <c r="H222" s="2"/>
    </row>
    <row r="223" spans="3:8">
      <c r="C223" s="1"/>
      <c r="D223" s="1"/>
      <c r="H223" s="2"/>
    </row>
    <row r="224" spans="3:8">
      <c r="C224" s="1"/>
      <c r="D224" s="1"/>
      <c r="H224" s="2"/>
    </row>
    <row r="225" spans="3:8">
      <c r="C225" s="1"/>
      <c r="D225" s="1"/>
      <c r="H225" s="2"/>
    </row>
    <row r="226" spans="3:8">
      <c r="C226" s="1"/>
      <c r="D226" s="1"/>
      <c r="H226" s="2"/>
    </row>
    <row r="227" spans="3:8">
      <c r="C227" s="1"/>
      <c r="D227" s="1"/>
      <c r="H227" s="2"/>
    </row>
    <row r="228" spans="3:8">
      <c r="C228" s="1"/>
      <c r="D228" s="1"/>
      <c r="H228" s="2"/>
    </row>
    <row r="229" spans="3:8">
      <c r="C229" s="1"/>
      <c r="D229" s="1"/>
      <c r="H229" s="2"/>
    </row>
    <row r="230" spans="3:8">
      <c r="C230" s="1"/>
      <c r="D230" s="1"/>
      <c r="H230" s="2"/>
    </row>
    <row r="231" spans="3:8">
      <c r="C231" s="1"/>
      <c r="D231" s="1"/>
      <c r="H231" s="2"/>
    </row>
    <row r="232" spans="3:8">
      <c r="C232" s="1"/>
      <c r="D232" s="1"/>
      <c r="H232" s="2"/>
    </row>
    <row r="233" spans="3:8">
      <c r="C233" s="1"/>
      <c r="D233" s="1"/>
      <c r="H233" s="2"/>
    </row>
    <row r="234" spans="3:8">
      <c r="C234" s="1"/>
      <c r="D234" s="1"/>
      <c r="H234" s="2"/>
    </row>
    <row r="235" spans="3:8">
      <c r="C235" s="1"/>
      <c r="D235" s="1"/>
      <c r="H235" s="2"/>
    </row>
    <row r="236" spans="3:8">
      <c r="C236" s="1"/>
      <c r="D236" s="1"/>
      <c r="H236" s="2"/>
    </row>
    <row r="237" spans="3:8">
      <c r="C237" s="1"/>
      <c r="D237" s="1"/>
      <c r="H237" s="2"/>
    </row>
    <row r="238" spans="3:8">
      <c r="C238" s="1"/>
      <c r="D238" s="1"/>
      <c r="H238" s="2"/>
    </row>
    <row r="239" spans="3:8">
      <c r="C239" s="1"/>
      <c r="D239" s="1"/>
      <c r="H239" s="2"/>
    </row>
    <row r="240" spans="3:8">
      <c r="C240" s="1"/>
      <c r="D240" s="1"/>
      <c r="H240" s="2"/>
    </row>
    <row r="241" spans="3:8">
      <c r="C241" s="1"/>
      <c r="D241" s="1"/>
      <c r="H241" s="2"/>
    </row>
    <row r="242" spans="3:8">
      <c r="C242" s="1"/>
      <c r="D242" s="1"/>
      <c r="H242" s="2"/>
    </row>
    <row r="243" spans="3:8">
      <c r="C243" s="1"/>
      <c r="D243" s="1"/>
      <c r="H243" s="2"/>
    </row>
    <row r="244" spans="3:8">
      <c r="C244" s="1"/>
      <c r="D244" s="1"/>
      <c r="H244" s="2"/>
    </row>
    <row r="245" spans="3:8">
      <c r="C245" s="1"/>
      <c r="D245" s="1"/>
      <c r="H245" s="2"/>
    </row>
    <row r="246" spans="3:8">
      <c r="C246" s="1"/>
      <c r="D246" s="1"/>
      <c r="H246" s="2"/>
    </row>
    <row r="247" spans="3:8">
      <c r="C247" s="1"/>
      <c r="D247" s="1"/>
      <c r="H247" s="2"/>
    </row>
    <row r="248" spans="3:8">
      <c r="C248" s="1"/>
      <c r="D248" s="1"/>
      <c r="H248" s="2"/>
    </row>
    <row r="249" spans="3:8">
      <c r="C249" s="1"/>
      <c r="D249" s="1"/>
      <c r="H249" s="2"/>
    </row>
    <row r="250" spans="3:8">
      <c r="C250" s="1"/>
      <c r="D250" s="1"/>
      <c r="H250" s="2"/>
    </row>
    <row r="251" spans="3:8">
      <c r="C251" s="1"/>
      <c r="D251" s="1"/>
      <c r="H251" s="2"/>
    </row>
    <row r="252" spans="3:8">
      <c r="C252" s="1"/>
      <c r="D252" s="1"/>
      <c r="H252" s="2"/>
    </row>
    <row r="253" spans="3:8">
      <c r="C253" s="1"/>
      <c r="D253" s="1"/>
      <c r="H253" s="2"/>
    </row>
    <row r="254" spans="3:8">
      <c r="C254" s="1"/>
      <c r="D254" s="1"/>
      <c r="H254" s="2"/>
    </row>
    <row r="255" spans="3:8">
      <c r="C255" s="1"/>
      <c r="D255" s="1"/>
      <c r="H255" s="2"/>
    </row>
    <row r="256" spans="3:8">
      <c r="C256" s="1"/>
      <c r="D256" s="1"/>
      <c r="H256" s="2"/>
    </row>
    <row r="257" spans="3:8">
      <c r="C257" s="1"/>
      <c r="D257" s="1"/>
      <c r="H257" s="2"/>
    </row>
    <row r="258" spans="3:8">
      <c r="C258" s="1"/>
      <c r="D258" s="1"/>
      <c r="H258" s="2"/>
    </row>
    <row r="259" spans="3:8">
      <c r="C259" s="1"/>
      <c r="D259" s="1"/>
      <c r="H259" s="2"/>
    </row>
    <row r="260" spans="3:8">
      <c r="C260" s="1"/>
      <c r="D260" s="1"/>
      <c r="H260" s="2"/>
    </row>
    <row r="261" spans="3:8">
      <c r="C261" s="1"/>
      <c r="D261" s="1"/>
      <c r="H261" s="2"/>
    </row>
    <row r="262" spans="3:8">
      <c r="C262" s="1"/>
      <c r="D262" s="1"/>
      <c r="H262" s="2"/>
    </row>
    <row r="263" spans="3:8">
      <c r="C263" s="1"/>
      <c r="D263" s="1"/>
      <c r="H263" s="2"/>
    </row>
    <row r="264" spans="3:8">
      <c r="C264" s="1"/>
      <c r="D264" s="1"/>
      <c r="H264" s="2"/>
    </row>
    <row r="265" spans="3:8">
      <c r="C265" s="1"/>
      <c r="D265" s="1"/>
      <c r="H265" s="2"/>
    </row>
    <row r="266" spans="3:8">
      <c r="C266" s="1"/>
      <c r="D266" s="1"/>
      <c r="H266" s="2"/>
    </row>
    <row r="267" spans="3:8">
      <c r="C267" s="1"/>
      <c r="D267" s="1"/>
      <c r="H267" s="2"/>
    </row>
    <row r="268" spans="3:8">
      <c r="C268" s="1"/>
      <c r="D268" s="1"/>
      <c r="H268" s="2"/>
    </row>
    <row r="269" spans="3:8">
      <c r="C269" s="1"/>
      <c r="D269" s="1"/>
      <c r="H269" s="2"/>
    </row>
    <row r="270" spans="3:8">
      <c r="C270" s="1"/>
      <c r="D270" s="1"/>
      <c r="H270" s="2"/>
    </row>
    <row r="271" spans="3:8">
      <c r="C271" s="1"/>
      <c r="D271" s="1"/>
      <c r="H271" s="2"/>
    </row>
    <row r="272" spans="3:8">
      <c r="C272" s="1"/>
      <c r="D272" s="1"/>
      <c r="H272" s="2"/>
    </row>
    <row r="273" spans="3:8">
      <c r="C273" s="1"/>
      <c r="D273" s="1"/>
      <c r="H273" s="2"/>
    </row>
    <row r="274" spans="3:8">
      <c r="C274" s="1"/>
      <c r="D274" s="1"/>
      <c r="H274" s="2"/>
    </row>
    <row r="275" spans="3:8">
      <c r="C275" s="1"/>
      <c r="D275" s="1"/>
      <c r="H275" s="2"/>
    </row>
    <row r="276" spans="3:8">
      <c r="C276" s="1"/>
      <c r="D276" s="1"/>
      <c r="H276" s="2"/>
    </row>
    <row r="277" spans="3:8">
      <c r="C277" s="1"/>
      <c r="D277" s="1"/>
      <c r="H277" s="2"/>
    </row>
    <row r="278" spans="3:8">
      <c r="C278" s="1"/>
      <c r="D278" s="1"/>
      <c r="H278" s="2"/>
    </row>
    <row r="279" spans="3:8">
      <c r="C279" s="1"/>
      <c r="D279" s="1"/>
      <c r="H279" s="2"/>
    </row>
    <row r="280" spans="3:8">
      <c r="C280" s="1"/>
      <c r="D280" s="1"/>
      <c r="H280" s="2"/>
    </row>
    <row r="281" spans="3:8">
      <c r="C281" s="1"/>
      <c r="D281" s="1"/>
      <c r="H281" s="2"/>
    </row>
    <row r="282" spans="3:8">
      <c r="C282" s="1"/>
      <c r="D282" s="1"/>
      <c r="H282" s="2"/>
    </row>
    <row r="283" spans="3:8">
      <c r="C283" s="1"/>
      <c r="D283" s="1"/>
      <c r="H283" s="2"/>
    </row>
    <row r="284" spans="3:8">
      <c r="C284" s="1"/>
      <c r="D284" s="1"/>
      <c r="H284" s="2"/>
    </row>
    <row r="285" spans="3:8">
      <c r="C285" s="1"/>
      <c r="D285" s="1"/>
      <c r="H285" s="2"/>
    </row>
    <row r="286" spans="3:8">
      <c r="C286" s="1"/>
      <c r="D286" s="1"/>
      <c r="H286" s="2"/>
    </row>
    <row r="287" spans="3:8">
      <c r="C287" s="1"/>
      <c r="D287" s="1"/>
      <c r="H287" s="2"/>
    </row>
    <row r="288" spans="3:8">
      <c r="C288" s="1"/>
      <c r="D288" s="1"/>
      <c r="H288" s="2"/>
    </row>
    <row r="289" spans="3:8">
      <c r="C289" s="1"/>
      <c r="D289" s="1"/>
      <c r="H289" s="2"/>
    </row>
    <row r="290" spans="3:8">
      <c r="C290" s="1"/>
      <c r="D290" s="1"/>
      <c r="H290" s="2"/>
    </row>
    <row r="291" spans="3:8">
      <c r="C291" s="1"/>
      <c r="D291" s="1"/>
      <c r="H291" s="2"/>
    </row>
    <row r="292" spans="3:8">
      <c r="C292" s="1"/>
      <c r="D292" s="1"/>
      <c r="H292" s="2"/>
    </row>
    <row r="293" spans="3:8">
      <c r="C293" s="1"/>
      <c r="D293" s="1"/>
      <c r="H293" s="2"/>
    </row>
    <row r="294" spans="3:8">
      <c r="C294" s="1"/>
      <c r="D294" s="1"/>
      <c r="H294" s="2"/>
    </row>
    <row r="295" spans="3:8">
      <c r="C295" s="1"/>
      <c r="D295" s="1"/>
      <c r="H295" s="2"/>
    </row>
    <row r="296" spans="3:8">
      <c r="C296" s="1"/>
      <c r="D296" s="1"/>
      <c r="H296" s="2"/>
    </row>
    <row r="297" spans="3:8">
      <c r="C297" s="1"/>
      <c r="D297" s="1"/>
      <c r="H297" s="2"/>
    </row>
    <row r="298" spans="3:8">
      <c r="C298" s="1"/>
      <c r="D298" s="1"/>
      <c r="H298" s="2"/>
    </row>
    <row r="299" spans="3:8">
      <c r="C299" s="1"/>
      <c r="D299" s="1"/>
      <c r="H299" s="2"/>
    </row>
    <row r="300" spans="3:8">
      <c r="C300" s="1"/>
      <c r="D300" s="1"/>
      <c r="H300" s="2"/>
    </row>
    <row r="301" spans="3:8">
      <c r="C301" s="1"/>
      <c r="D301" s="1"/>
      <c r="H301" s="2"/>
    </row>
    <row r="302" spans="3:8">
      <c r="C302" s="1"/>
      <c r="D302" s="1"/>
      <c r="H302" s="2"/>
    </row>
    <row r="303" spans="3:8">
      <c r="C303" s="1"/>
      <c r="D303" s="1"/>
      <c r="H303" s="2"/>
    </row>
    <row r="304" spans="3:8">
      <c r="C304" s="1"/>
      <c r="D304" s="1"/>
      <c r="H304" s="2"/>
    </row>
    <row r="305" spans="3:8">
      <c r="C305" s="1"/>
      <c r="D305" s="1"/>
      <c r="H305" s="2"/>
    </row>
    <row r="306" spans="3:8">
      <c r="C306" s="1"/>
      <c r="D306" s="1"/>
      <c r="H306" s="2"/>
    </row>
    <row r="307" spans="3:8">
      <c r="C307" s="1"/>
      <c r="D307" s="1"/>
      <c r="H307" s="2"/>
    </row>
    <row r="308" spans="3:8">
      <c r="C308" s="1"/>
      <c r="D308" s="1"/>
      <c r="H308" s="2"/>
    </row>
    <row r="309" spans="3:8">
      <c r="C309" s="1"/>
      <c r="D309" s="1"/>
      <c r="H309" s="2"/>
    </row>
    <row r="310" spans="3:8">
      <c r="C310" s="1"/>
      <c r="D310" s="1"/>
      <c r="H310" s="2"/>
    </row>
    <row r="311" spans="3:8">
      <c r="C311" s="1"/>
      <c r="D311" s="1"/>
      <c r="H311" s="2"/>
    </row>
    <row r="312" spans="3:8">
      <c r="C312" s="1"/>
      <c r="D312" s="1"/>
      <c r="H312" s="2"/>
    </row>
    <row r="313" spans="3:8">
      <c r="C313" s="1"/>
      <c r="D313" s="1"/>
      <c r="H313" s="2"/>
    </row>
    <row r="314" spans="3:8">
      <c r="C314" s="1"/>
      <c r="D314" s="1"/>
      <c r="H314" s="2"/>
    </row>
    <row r="315" spans="3:8">
      <c r="C315" s="1"/>
      <c r="D315" s="1"/>
      <c r="H315" s="2"/>
    </row>
    <row r="316" spans="3:8">
      <c r="C316" s="1"/>
      <c r="D316" s="1"/>
      <c r="H316" s="2"/>
    </row>
    <row r="317" spans="3:8">
      <c r="C317" s="1"/>
      <c r="D317" s="1"/>
      <c r="H317" s="2"/>
    </row>
    <row r="318" spans="3:8">
      <c r="C318" s="1"/>
      <c r="D318" s="1"/>
      <c r="H318" s="2"/>
    </row>
    <row r="319" spans="3:8">
      <c r="C319" s="1"/>
      <c r="D319" s="1"/>
      <c r="H319" s="2"/>
    </row>
    <row r="320" spans="3:8">
      <c r="C320" s="1"/>
      <c r="D320" s="1"/>
      <c r="H320" s="2"/>
    </row>
    <row r="321" spans="3:8">
      <c r="C321" s="1"/>
      <c r="D321" s="1"/>
      <c r="H321" s="2"/>
    </row>
    <row r="322" spans="3:8">
      <c r="C322" s="1"/>
      <c r="D322" s="1"/>
      <c r="H322" s="2"/>
    </row>
    <row r="323" spans="3:8">
      <c r="C323" s="1"/>
      <c r="D323" s="1"/>
      <c r="H323" s="2"/>
    </row>
    <row r="324" spans="3:8">
      <c r="C324" s="1"/>
      <c r="D324" s="1"/>
      <c r="H324" s="2"/>
    </row>
    <row r="325" spans="3:8">
      <c r="C325" s="1"/>
      <c r="D325" s="1"/>
      <c r="H325" s="2"/>
    </row>
    <row r="326" spans="3:8">
      <c r="C326" s="1"/>
      <c r="D326" s="1"/>
      <c r="H326" s="2"/>
    </row>
    <row r="327" spans="3:8">
      <c r="C327" s="1"/>
      <c r="D327" s="1"/>
      <c r="H327" s="2"/>
    </row>
    <row r="328" spans="3:8">
      <c r="C328" s="1"/>
      <c r="D328" s="1"/>
      <c r="H328" s="2"/>
    </row>
    <row r="329" spans="3:8">
      <c r="C329" s="1"/>
      <c r="D329" s="1"/>
      <c r="H329" s="2"/>
    </row>
    <row r="330" spans="3:8">
      <c r="C330" s="1"/>
      <c r="D330" s="1"/>
      <c r="H330" s="2"/>
    </row>
    <row r="331" spans="3:8">
      <c r="C331" s="1"/>
      <c r="D331" s="1"/>
      <c r="H331" s="2"/>
    </row>
    <row r="332" spans="3:8">
      <c r="C332" s="1"/>
      <c r="D332" s="1"/>
      <c r="H332" s="2"/>
    </row>
    <row r="333" spans="3:8">
      <c r="C333" s="1"/>
      <c r="D333" s="1"/>
      <c r="H333" s="2"/>
    </row>
    <row r="334" spans="3:8">
      <c r="C334" s="1"/>
      <c r="D334" s="1"/>
      <c r="H334" s="2"/>
    </row>
    <row r="335" spans="3:8">
      <c r="C335" s="1"/>
      <c r="D335" s="1"/>
      <c r="H335" s="2"/>
    </row>
    <row r="336" spans="3:8">
      <c r="C336" s="1"/>
      <c r="D336" s="1"/>
      <c r="H336" s="2"/>
    </row>
    <row r="337" spans="3:8">
      <c r="C337" s="1"/>
      <c r="D337" s="1"/>
      <c r="H337" s="2"/>
    </row>
    <row r="338" spans="3:8">
      <c r="C338" s="1"/>
      <c r="D338" s="1"/>
      <c r="H338" s="2"/>
    </row>
    <row r="339" spans="3:8">
      <c r="C339" s="1"/>
      <c r="D339" s="1"/>
      <c r="H339" s="2"/>
    </row>
    <row r="340" spans="3:8">
      <c r="C340" s="1"/>
      <c r="D340" s="1"/>
      <c r="H340" s="2"/>
    </row>
    <row r="341" spans="3:8">
      <c r="C341" s="1"/>
      <c r="D341" s="1"/>
      <c r="H341" s="2"/>
    </row>
    <row r="342" spans="3:8">
      <c r="C342" s="1"/>
      <c r="D342" s="1"/>
      <c r="H342" s="2"/>
    </row>
    <row r="343" spans="3:8">
      <c r="C343" s="1"/>
      <c r="D343" s="1"/>
      <c r="H343" s="2"/>
    </row>
    <row r="344" spans="3:8">
      <c r="C344" s="1"/>
      <c r="D344" s="1"/>
      <c r="H344" s="2"/>
    </row>
    <row r="345" spans="3:8">
      <c r="C345" s="1"/>
      <c r="D345" s="1"/>
      <c r="H345" s="2"/>
    </row>
    <row r="346" spans="3:8">
      <c r="C346" s="1"/>
      <c r="D346" s="1"/>
      <c r="H346" s="2"/>
    </row>
    <row r="347" spans="3:8">
      <c r="C347" s="1"/>
      <c r="D347" s="1"/>
      <c r="H347" s="2"/>
    </row>
    <row r="348" spans="3:8">
      <c r="C348" s="1"/>
      <c r="D348" s="1"/>
      <c r="H348" s="2"/>
    </row>
    <row r="349" spans="3:8">
      <c r="C349" s="1"/>
      <c r="D349" s="1"/>
      <c r="H349" s="2"/>
    </row>
    <row r="350" spans="3:8">
      <c r="C350" s="1"/>
      <c r="D350" s="1"/>
      <c r="H350" s="2"/>
    </row>
    <row r="351" spans="3:8">
      <c r="C351" s="1"/>
      <c r="D351" s="1"/>
      <c r="H351" s="2"/>
    </row>
    <row r="352" spans="3:8">
      <c r="C352" s="1"/>
      <c r="D352" s="1"/>
      <c r="H352" s="2"/>
    </row>
    <row r="353" spans="3:8">
      <c r="C353" s="1"/>
      <c r="D353" s="1"/>
      <c r="H353" s="2"/>
    </row>
    <row r="354" spans="3:8">
      <c r="C354" s="1"/>
      <c r="D354" s="1"/>
      <c r="H354" s="2"/>
    </row>
    <row r="355" spans="3:8">
      <c r="C355" s="1"/>
      <c r="D355" s="1"/>
      <c r="H355" s="2"/>
    </row>
    <row r="356" spans="3:8">
      <c r="C356" s="1"/>
      <c r="D356" s="1"/>
      <c r="H356" s="2"/>
    </row>
    <row r="357" spans="3:8">
      <c r="C357" s="1"/>
      <c r="D357" s="1"/>
      <c r="H357" s="2"/>
    </row>
    <row r="358" spans="3:8">
      <c r="C358" s="1"/>
      <c r="D358" s="1"/>
      <c r="H358" s="2"/>
    </row>
    <row r="359" spans="3:8">
      <c r="C359" s="1"/>
      <c r="D359" s="1"/>
      <c r="H359" s="2"/>
    </row>
    <row r="360" spans="3:8">
      <c r="C360" s="1"/>
      <c r="D360" s="1"/>
      <c r="H360" s="2"/>
    </row>
    <row r="361" spans="3:8">
      <c r="C361" s="1"/>
      <c r="D361" s="1"/>
      <c r="H361" s="2"/>
    </row>
    <row r="362" spans="3:8">
      <c r="C362" s="1"/>
      <c r="D362" s="1"/>
      <c r="H362" s="2"/>
    </row>
    <row r="363" spans="3:8">
      <c r="C363" s="1"/>
      <c r="D363" s="1"/>
      <c r="H363" s="2"/>
    </row>
    <row r="364" spans="3:8">
      <c r="C364" s="1"/>
      <c r="D364" s="1"/>
      <c r="H364" s="2"/>
    </row>
    <row r="365" spans="3:8">
      <c r="C365" s="1"/>
      <c r="D365" s="1"/>
      <c r="H365" s="2"/>
    </row>
    <row r="366" spans="3:8">
      <c r="C366" s="1"/>
      <c r="D366" s="1"/>
      <c r="H366" s="2"/>
    </row>
    <row r="367" spans="3:8">
      <c r="C367" s="1"/>
      <c r="D367" s="1"/>
      <c r="H367" s="2"/>
    </row>
    <row r="368" spans="3:8">
      <c r="C368" s="1"/>
      <c r="D368" s="1"/>
      <c r="H368" s="2"/>
    </row>
    <row r="369" spans="3:8">
      <c r="C369" s="1"/>
      <c r="D369" s="1"/>
      <c r="H369" s="2"/>
    </row>
    <row r="370" spans="3:8">
      <c r="C370" s="1"/>
      <c r="D370" s="1"/>
      <c r="H370" s="2"/>
    </row>
    <row r="371" spans="3:8">
      <c r="C371" s="1"/>
      <c r="D371" s="1"/>
      <c r="H371" s="2"/>
    </row>
    <row r="372" spans="3:8">
      <c r="C372" s="1"/>
      <c r="D372" s="1"/>
      <c r="H372" s="2"/>
    </row>
    <row r="373" spans="3:8">
      <c r="C373" s="1"/>
      <c r="D373" s="1"/>
      <c r="H373" s="2"/>
    </row>
    <row r="374" spans="3:8">
      <c r="C374" s="1"/>
      <c r="D374" s="1"/>
      <c r="H374" s="2"/>
    </row>
    <row r="375" spans="3:8">
      <c r="C375" s="1"/>
      <c r="D375" s="1"/>
      <c r="H375" s="2"/>
    </row>
    <row r="376" spans="3:8">
      <c r="C376" s="1"/>
      <c r="D376" s="1"/>
      <c r="H376" s="2"/>
    </row>
    <row r="377" spans="3:8">
      <c r="C377" s="1"/>
      <c r="D377" s="1"/>
      <c r="H377" s="2"/>
    </row>
    <row r="378" spans="3:8">
      <c r="C378" s="1"/>
      <c r="D378" s="1"/>
      <c r="H378" s="2"/>
    </row>
    <row r="379" spans="3:8">
      <c r="C379" s="1"/>
      <c r="D379" s="1"/>
      <c r="H379" s="2"/>
    </row>
    <row r="380" spans="3:8">
      <c r="C380" s="1"/>
      <c r="D380" s="1"/>
      <c r="H380" s="2"/>
    </row>
    <row r="381" spans="3:8">
      <c r="C381" s="1"/>
      <c r="D381" s="1"/>
      <c r="H381" s="2"/>
    </row>
    <row r="382" spans="3:8">
      <c r="C382" s="1"/>
      <c r="D382" s="1"/>
      <c r="H382" s="2"/>
    </row>
    <row r="383" spans="3:8">
      <c r="C383" s="1"/>
      <c r="D383" s="1"/>
      <c r="H383" s="2"/>
    </row>
    <row r="384" spans="3:8">
      <c r="C384" s="1"/>
      <c r="D384" s="1"/>
      <c r="H384" s="2"/>
    </row>
    <row r="385" spans="3:8">
      <c r="C385" s="1"/>
      <c r="D385" s="1"/>
      <c r="H385" s="2"/>
    </row>
    <row r="386" spans="3:8">
      <c r="C386" s="1"/>
      <c r="D386" s="1"/>
      <c r="H386" s="2"/>
    </row>
    <row r="387" spans="3:8">
      <c r="C387" s="1"/>
      <c r="D387" s="1"/>
      <c r="H387" s="2"/>
    </row>
    <row r="388" spans="3:8">
      <c r="C388" s="1"/>
      <c r="D388" s="1"/>
      <c r="H388" s="2"/>
    </row>
    <row r="389" spans="3:8">
      <c r="C389" s="1"/>
      <c r="D389" s="1"/>
      <c r="H389" s="2"/>
    </row>
    <row r="390" spans="3:8">
      <c r="C390" s="1"/>
      <c r="D390" s="1"/>
      <c r="H390" s="2"/>
    </row>
    <row r="391" spans="3:8">
      <c r="C391" s="1"/>
      <c r="D391" s="1"/>
      <c r="H391" s="2"/>
    </row>
    <row r="392" spans="3:8">
      <c r="C392" s="1"/>
      <c r="D392" s="1"/>
      <c r="H392" s="2"/>
    </row>
    <row r="393" spans="3:8">
      <c r="C393" s="1"/>
      <c r="D393" s="1"/>
      <c r="H393" s="2"/>
    </row>
    <row r="394" spans="3:8">
      <c r="C394" s="1"/>
      <c r="D394" s="1"/>
      <c r="H394" s="2"/>
    </row>
    <row r="395" spans="3:8">
      <c r="C395" s="1"/>
      <c r="D395" s="1"/>
      <c r="H395" s="2"/>
    </row>
    <row r="396" spans="3:8">
      <c r="C396" s="1"/>
      <c r="D396" s="1"/>
      <c r="H396" s="2"/>
    </row>
    <row r="397" spans="3:8">
      <c r="C397" s="1"/>
      <c r="D397" s="1"/>
      <c r="H397" s="2"/>
    </row>
    <row r="398" spans="3:8">
      <c r="C398" s="1"/>
      <c r="D398" s="1"/>
      <c r="H398" s="2"/>
    </row>
    <row r="399" spans="3:8">
      <c r="C399" s="1"/>
      <c r="D399" s="1"/>
      <c r="H399" s="2"/>
    </row>
    <row r="400" spans="3:8">
      <c r="C400" s="1"/>
      <c r="D400" s="1"/>
      <c r="H400" s="2"/>
    </row>
    <row r="401" spans="3:8">
      <c r="C401" s="1"/>
      <c r="D401" s="1"/>
      <c r="H401" s="2"/>
    </row>
    <row r="402" spans="3:8">
      <c r="C402" s="1"/>
      <c r="D402" s="1"/>
      <c r="H402" s="2"/>
    </row>
    <row r="403" spans="3:8">
      <c r="C403" s="1"/>
      <c r="D403" s="1"/>
      <c r="H403" s="2"/>
    </row>
  </sheetData>
  <mergeCells count="5">
    <mergeCell ref="A1:H1"/>
    <mergeCell ref="A2:H2"/>
    <mergeCell ref="A3:H3"/>
    <mergeCell ref="A4:H4"/>
    <mergeCell ref="A5:H5"/>
  </mergeCells>
  <pageMargins left="0.51" right="0.17" top="0.22" bottom="0.21" header="0.19" footer="0.19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subhasish</cp:lastModifiedBy>
  <dcterms:created xsi:type="dcterms:W3CDTF">2014-12-03T08:52:08Z</dcterms:created>
  <dcterms:modified xsi:type="dcterms:W3CDTF">2014-12-04T12:25:16Z</dcterms:modified>
</cp:coreProperties>
</file>